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tabRatio="745" activeTab="1"/>
  </bookViews>
  <sheets>
    <sheet name="Доходы" sheetId="1" r:id="rId1"/>
    <sheet name="Расходы" sheetId="2" r:id="rId2"/>
    <sheet name="Источники)" sheetId="3" r:id="rId3"/>
  </sheets>
  <definedNames>
    <definedName name="_1" localSheetId="2">'Источники)'!$C$19</definedName>
    <definedName name="_1">#REF!</definedName>
    <definedName name="_1_" localSheetId="2">'Источники)'!$A$18</definedName>
    <definedName name="_1_">#REF!</definedName>
    <definedName name="_2" localSheetId="2">'Источники)'!$C$24</definedName>
    <definedName name="_2">#REF!</definedName>
    <definedName name="_2_" localSheetId="2">'Источники)'!$A$23</definedName>
    <definedName name="_2_">#REF!</definedName>
    <definedName name="_4" localSheetId="2">'Источники)'!#REF!</definedName>
    <definedName name="_4">#REF!</definedName>
    <definedName name="_4_" localSheetId="2">'Источники)'!#REF!</definedName>
    <definedName name="_4_">#REF!</definedName>
    <definedName name="_Date_" localSheetId="0">'Доходы'!$F$5</definedName>
    <definedName name="_Date_">#REF!</definedName>
    <definedName name="_GLAVA_" localSheetId="0">'Доходы'!$F$7</definedName>
    <definedName name="_GLAVA_">#REF!</definedName>
    <definedName name="_OKATO_" localSheetId="0">'Доходы'!$F$8</definedName>
    <definedName name="_OKATO_">#REF!</definedName>
    <definedName name="_OKPO_" localSheetId="0">'Доходы'!$F$6</definedName>
    <definedName name="_OKPO_">#REF!</definedName>
    <definedName name="_Otchet_Period_Source__AT_ObjectName" localSheetId="0">'Доходы'!$A$7</definedName>
    <definedName name="_Otchet_Period_Source__AT_ObjectName">#REF!</definedName>
    <definedName name="_Period_" localSheetId="0">'Доходы'!$A$4:$E$4</definedName>
    <definedName name="_Period_">#REF!</definedName>
    <definedName name="_VBN_" localSheetId="0">'Доходы'!$B$8</definedName>
    <definedName name="_VBN_">#REF!</definedName>
    <definedName name="total1" localSheetId="1">'Расходы'!#REF!</definedName>
    <definedName name="total1">#REF!</definedName>
    <definedName name="_xlnm.Print_Titles" localSheetId="0">'Доходы'!$13:$18</definedName>
    <definedName name="_xlnm.Print_Titles" localSheetId="2">'Источники)'!$3:$8</definedName>
    <definedName name="_xlnm.Print_Area" localSheetId="0">'Доходы'!$A$2:$F$112</definedName>
    <definedName name="_xlnm.Print_Area" localSheetId="2">'Источники)'!$A$1:$F$29</definedName>
    <definedName name="_xlnm.Print_Area" localSheetId="1">'Расходы'!$A$1:$F$462</definedName>
  </definedNames>
  <calcPr fullCalcOnLoad="1"/>
</workbook>
</file>

<file path=xl/sharedStrings.xml><?xml version="1.0" encoding="utf-8"?>
<sst xmlns="http://schemas.openxmlformats.org/spreadsheetml/2006/main" count="1191" uniqueCount="806">
  <si>
    <t>000 0203 7720051180 242 225</t>
  </si>
  <si>
    <t>000 0203 7720051180 242 226</t>
  </si>
  <si>
    <t>000 0203 7720051180 242 300</t>
  </si>
  <si>
    <t>000 0203 7720051180 242 310</t>
  </si>
  <si>
    <t>000 0203 7720051180 242 340</t>
  </si>
  <si>
    <t>000 0203 7720051180 244 000</t>
  </si>
  <si>
    <t>000 0203 7720051180 244 200</t>
  </si>
  <si>
    <t>000 0113 0920399 852 000</t>
  </si>
  <si>
    <t>Подпрограмма "Наследие" муниципальной программы"Развитие культуры в муниципальном образовании "Куньевский сельсовет" Горшеченского района Курской области на 2014-2020 годы"</t>
  </si>
  <si>
    <t>000 0801 0520000 000 000</t>
  </si>
  <si>
    <t>000 0801 0521401 000 000</t>
  </si>
  <si>
    <t>000 0801 0521401 100 000</t>
  </si>
  <si>
    <t>000 0801 0521401 111 000</t>
  </si>
  <si>
    <t>000 0801 0521401 111 200</t>
  </si>
  <si>
    <t>000 0801 0521401 111 210</t>
  </si>
  <si>
    <t>000 0801 0521401 111 211</t>
  </si>
  <si>
    <t>000 0801 0521401 111 213</t>
  </si>
  <si>
    <t>000 0801 0521401 242 000</t>
  </si>
  <si>
    <t>000 0801 0521401 242 200</t>
  </si>
  <si>
    <t>000 0801 0521401 242 220</t>
  </si>
  <si>
    <t>000 0801 0521401 242 221</t>
  </si>
  <si>
    <t>000 0801 0521401 242 225</t>
  </si>
  <si>
    <t>000 0801 0521401 242 226</t>
  </si>
  <si>
    <t>000 0801 0521401 242 300</t>
  </si>
  <si>
    <t>000 0801 0521401 242 310</t>
  </si>
  <si>
    <t>000 0801 0521401 243 000</t>
  </si>
  <si>
    <t>000 0801 0521401 243 200</t>
  </si>
  <si>
    <t>000 0801 0521401 244 000</t>
  </si>
  <si>
    <t>000 0801 0521401 244 200</t>
  </si>
  <si>
    <t>000 0801 0521401 244 220</t>
  </si>
  <si>
    <t>000 0801 0521401 244 221</t>
  </si>
  <si>
    <t>000 0801 0521401 244 225</t>
  </si>
  <si>
    <t>000 0801 0521401 244 226</t>
  </si>
  <si>
    <t>000 0801 0521401 244 290</t>
  </si>
  <si>
    <t>000 0801 0521401 244 300</t>
  </si>
  <si>
    <t>000 0801 0521401 244 310</t>
  </si>
  <si>
    <t>000 0801 0521401 244 340</t>
  </si>
  <si>
    <t>000 0801 0521401 851 000</t>
  </si>
  <si>
    <t>000 0801 0521401 851 200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</si>
  <si>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</si>
  <si>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</si>
  <si>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000 0314 2470000 000 000</t>
  </si>
  <si>
    <t>000 0314 2470000 242 000</t>
  </si>
  <si>
    <t>000 0314 2470000 242 200</t>
  </si>
  <si>
    <t>000 0314 2470000 242 220</t>
  </si>
  <si>
    <t>000 0314 2470000 242 221</t>
  </si>
  <si>
    <t>000 0314 2470000 244 000</t>
  </si>
  <si>
    <t>000 0314 2470000 244 200</t>
  </si>
  <si>
    <t>000 0314 2470000 244 220</t>
  </si>
  <si>
    <t>000 0314 2470000 244 223</t>
  </si>
  <si>
    <t>000 0314 2470000 244 226</t>
  </si>
  <si>
    <t>000 1 11 05013 10 0000 120</t>
  </si>
  <si>
    <t>2</t>
  </si>
  <si>
    <t>000 1 01 02030 01 1000 110</t>
  </si>
  <si>
    <t>000 1 01 02010 01 1000 110</t>
  </si>
  <si>
    <t>000 1 05 03010 01 1000 110</t>
  </si>
  <si>
    <t>000 0502 5222500 411 310</t>
  </si>
  <si>
    <t>000 0502 1001100 411 310</t>
  </si>
  <si>
    <t>000 0502 6010000 000 000</t>
  </si>
  <si>
    <t>Увеличение прочих остатков денежных средств 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</si>
  <si>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</si>
  <si>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</si>
  <si>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</si>
  <si>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</si>
  <si>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</si>
  <si>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</si>
  <si>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</si>
  <si>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</si>
  <si>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</si>
  <si>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</si>
  <si>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</si>
  <si>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</si>
  <si>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</si>
  <si>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</si>
  <si>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000 2 02 03999 10 0000 151</t>
  </si>
  <si>
    <t>ПРОЧИЕ БЕЗВОЗМЕЗДНЫЕ ПОСТУПЛЕНИЯ</t>
  </si>
  <si>
    <t>Прочие безвозмездные поступления в бюджеты поселений</t>
  </si>
  <si>
    <t xml:space="preserve">        Глава  по БК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</si>
  <si>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</si>
  <si>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</si>
  <si>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</si>
  <si>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Доходы, получаемые в виде арендной платы за землю,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</si>
  <si>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>000 0801 4401601 244 340</t>
  </si>
  <si>
    <t>000 0801 4401601 244 310</t>
  </si>
  <si>
    <t>000 0801 4401601 244 300</t>
  </si>
  <si>
    <t>Доходы, получаемые в виде арендной платы за землю,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участков бюджетных и автономных учреждений)</t>
  </si>
  <si>
    <t>Уплата налога на имущество организаций и земельного налога</t>
  </si>
  <si>
    <t>Социальное обеспечение</t>
  </si>
  <si>
    <t>Результат исполнения (профицит /дефицит )</t>
  </si>
  <si>
    <t>Источники финансирования дефицита бюджета - всего</t>
  </si>
  <si>
    <t>000 01 00 00 00 00 0000 000</t>
  </si>
  <si>
    <t xml:space="preserve">Изменение остатков средств </t>
  </si>
  <si>
    <t>000 01 05 00 00 00 0000 000</t>
  </si>
  <si>
    <t>000 01 05 00 00 00 0000 500</t>
  </si>
  <si>
    <t>Выплата пенсий за выслугу лет и доплат к пенсиям муниципальным служащим</t>
  </si>
  <si>
    <t>000 1001 0000000000 000 000</t>
  </si>
  <si>
    <t>000 1000 0000000000 000 000</t>
  </si>
  <si>
    <t>000 1001 02201С1445 000 000</t>
  </si>
  <si>
    <t>000 1001 02201С1445 300 000</t>
  </si>
  <si>
    <t>000 1001 02201С1445 321 200</t>
  </si>
  <si>
    <t>000 1001 02201С1445 321 260</t>
  </si>
  <si>
    <t>000 1 11 05000 00 0000 120</t>
  </si>
  <si>
    <t>Субсидии местным бюджетам на з\плату и начисленияна выплаты по оплате труда работникам учреждений культуры муниципальных образований городских и сельских поселений</t>
  </si>
  <si>
    <t>000 0801 0521333 000 000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</si>
  <si>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</si>
  <si>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</si>
  <si>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0107 77300С1441 244 290</t>
  </si>
  <si>
    <t>000 0107 77300С1441 244 000</t>
  </si>
  <si>
    <t>000 0107 77300С1441 244 200</t>
  </si>
  <si>
    <t>000 0107 77300С1441 244 220</t>
  </si>
  <si>
    <t>000 0104 73100П1485 540 000</t>
  </si>
  <si>
    <t>000 0104 73100П1485 540 250</t>
  </si>
  <si>
    <t>000 0104 73100П1485 540 251</t>
  </si>
  <si>
    <t>000 0106 74100П1484 540 000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</si>
  <si>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</si>
  <si>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</si>
  <si>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000 1 09 04053 10 0000 110</t>
  </si>
  <si>
    <t>000 0801 0521401 851 290</t>
  </si>
  <si>
    <t>000 1003 7600000 000 000</t>
  </si>
  <si>
    <t>000 1003 7611313 000 000</t>
  </si>
  <si>
    <t>Субвенция на предоставление гражданам субсидий на оплату жилых помещений и коммунальных услуг</t>
  </si>
  <si>
    <t>000 1003 7611313 300 000</t>
  </si>
  <si>
    <t>Земельный налог (по обязательствам, возникшим до        1 января 2006 года), мобилизуемый на территориях поселений</t>
  </si>
  <si>
    <t>000 0104 7211321 244 200</t>
  </si>
  <si>
    <t>000 0104 7211321 244 220</t>
  </si>
  <si>
    <t>000 0104 7211321 244 221</t>
  </si>
  <si>
    <t>000 0104 7211321 244 223</t>
  </si>
  <si>
    <t>000 0104 7211321 244 300</t>
  </si>
  <si>
    <t>000 0104 7211321 244 310</t>
  </si>
  <si>
    <t>000 0104 7211321 244 340</t>
  </si>
  <si>
    <t>Реализация  функций органов местного самоуправления, связанных с общегосударственным управлениям</t>
  </si>
  <si>
    <t>000 1 03 02250 01 0000 110</t>
  </si>
  <si>
    <t>000 1 03 02260 01 0000 110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</si>
  <si>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</si>
  <si>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</si>
  <si>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</si>
  <si>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</si>
  <si>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</si>
  <si>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</si>
  <si>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</si>
  <si>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</si>
  <si>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</si>
  <si>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</si>
  <si>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</si>
  <si>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</si>
  <si>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</si>
  <si>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</si>
  <si>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000 0801 0521333 111 000</t>
  </si>
  <si>
    <t>000 0801 0521333 111 200</t>
  </si>
  <si>
    <t>000 0801 0521333 111 210</t>
  </si>
  <si>
    <t>000 0801 0521333 111 211</t>
  </si>
  <si>
    <t>000 0801 0521333 111 213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</si>
  <si>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</si>
  <si>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</si>
  <si>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Капитальный ремонт жилищного фонда</t>
  </si>
  <si>
    <t>Коммунальное хозяйство</t>
  </si>
  <si>
    <t>000 0502 0000000 000 000</t>
  </si>
  <si>
    <t>000 0502 7950000 000 000</t>
  </si>
  <si>
    <t>Благоустройство</t>
  </si>
  <si>
    <t>000 0503 6000400 244 225</t>
  </si>
  <si>
    <t>000 0503 6000500 000 000</t>
  </si>
  <si>
    <t>000 0503 6000500 244 000</t>
  </si>
  <si>
    <t>000 0503 6000500 244 200</t>
  </si>
  <si>
    <t>000 0503 6000500 244 220</t>
  </si>
  <si>
    <t>000 0502 7950200 411 310</t>
  </si>
  <si>
    <t>000 0502 7950200 411 300</t>
  </si>
  <si>
    <t>000 0502 7950200 411 000</t>
  </si>
  <si>
    <t>000 0503 6000500 244 225</t>
  </si>
  <si>
    <t>Образование</t>
  </si>
  <si>
    <t>Молодежная политика и оздоровление детей</t>
  </si>
  <si>
    <t>000 0707 0000000 000 000</t>
  </si>
  <si>
    <t>Организационно-воспитательная работа с молодежью</t>
  </si>
  <si>
    <t>000 0300 0000000000 000 000</t>
  </si>
  <si>
    <t>000 0801 01101S3330 000 000</t>
  </si>
  <si>
    <t>000 0801 01101S3330 100 000</t>
  </si>
  <si>
    <t>000 0801 01101S3330 111 000</t>
  </si>
  <si>
    <t>000 0801 01101S3330 111 200</t>
  </si>
  <si>
    <t>000 0801 01101S3330 111 210</t>
  </si>
  <si>
    <t>000 0801 01101S3330 111 211</t>
  </si>
  <si>
    <t>000 0801 01101S3330 119 213</t>
  </si>
  <si>
    <t>000 0801 0110113330 111 211</t>
  </si>
  <si>
    <t>000 0801 0110113330 111 210</t>
  </si>
  <si>
    <t>000 0801 011011330 119 213</t>
  </si>
  <si>
    <t>000 0113 76100С1404 851 291</t>
  </si>
  <si>
    <t>000 0113 76100С1404 831 291</t>
  </si>
  <si>
    <t>Прочие безвозмездные поступления в бюджеты сельских поселений</t>
  </si>
  <si>
    <t>иные закупки товаров, работ и услуг для обеспечения государственных (муниципальных)нужд</t>
  </si>
  <si>
    <t>000 0104 73100С1402 120 210</t>
  </si>
  <si>
    <t>000 0104 73100С1402 100 200</t>
  </si>
  <si>
    <t>У</t>
  </si>
  <si>
    <t>Уплата иных платежей</t>
  </si>
  <si>
    <t>Уплата налогов,сборов и иных платежей</t>
  </si>
  <si>
    <t>Исполнение судебных актов РФ и мировых соглашений по возмещению причиненного вреда</t>
  </si>
  <si>
    <t>Исполнение судебных актов</t>
  </si>
  <si>
    <t>000 0113 76100С1404 830 200</t>
  </si>
  <si>
    <t>000 0113 76100С1404 800 000</t>
  </si>
  <si>
    <t>000 0113 76100С1404 240 000</t>
  </si>
  <si>
    <t>000 0801 0110113330 111 200</t>
  </si>
  <si>
    <t>000 0801 0110113330 111 000</t>
  </si>
  <si>
    <t>000 0801 0110113330 000 000</t>
  </si>
  <si>
    <t>000 0801 01101С1401 200 000</t>
  </si>
  <si>
    <t>000 0801 01101С1401 000 000</t>
  </si>
  <si>
    <t>О.В.Пьяных</t>
  </si>
  <si>
    <t>000 0107 7311413 244 200</t>
  </si>
  <si>
    <t>000 1 03 00000 00 0000 000</t>
  </si>
  <si>
    <t>НАЛОГИ НА ТОВАРЫ (РАБОТЫ, УСЛУГИ), РЕАЛИЗУЕМЫЕ НА ТЕРРИТОРИИ РОССИЙСКОЙ ФЕДЕРАЦИИ</t>
  </si>
  <si>
    <t>000   1 03 02000 01 0000 110</t>
  </si>
  <si>
    <t>Акцизы по подакцизным товарам (продукции), производимым на территории Российской Федерации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</si>
  <si>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</si>
  <si>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</si>
  <si>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</si>
  <si>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</si>
  <si>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</si>
  <si>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</si>
  <si>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</si>
  <si>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</si>
  <si>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>Наименование публично-правового образования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</si>
  <si>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</si>
  <si>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</si>
  <si>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</si>
  <si>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</si>
  <si>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</si>
  <si>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</si>
  <si>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</si>
  <si>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</si>
  <si>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</si>
  <si>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</si>
  <si>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</si>
  <si>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</si>
  <si>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</si>
  <si>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</si>
  <si>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</si>
  <si>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</si>
  <si>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</si>
  <si>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</si>
  <si>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</si>
  <si>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</si>
  <si>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</si>
  <si>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ОКАЗАНИЯ ПЛАТНЫХ УСЛУГ И КОМПЕНСАЦИИ ЗАТРАТ ГОСУДАРСТВА</t>
  </si>
  <si>
    <t>000 1 13 00000 00 0000 000</t>
  </si>
  <si>
    <t>Дорожное хозяйство (дорожные фонды)</t>
  </si>
  <si>
    <t>Расходы муниципального образования по обеспечению проведения выборов и референдумов</t>
  </si>
  <si>
    <t>Расходы муниципального образования на обеспечение ведения первичного воинского учета на территориях , где отсутствуют военные комиссариаты</t>
  </si>
  <si>
    <t>Земельный налог с организаций 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отменнному)</t>
  </si>
  <si>
    <t>000 1 06 06043 10 1000 110</t>
  </si>
  <si>
    <t>000 1 06 06040 00 0000 110</t>
  </si>
  <si>
    <t>000 0707 4310000 000 000</t>
  </si>
  <si>
    <t>Проведение мероприятий для детей и молодежи</t>
  </si>
  <si>
    <t>000 0707 4310100 000 000</t>
  </si>
  <si>
    <t>000 0707 4310100 244 000</t>
  </si>
  <si>
    <t>000 0707 4310100 244 200</t>
  </si>
  <si>
    <t>000 0707 4310100 244 290</t>
  </si>
  <si>
    <t>Культура, кинематография</t>
  </si>
  <si>
    <t>Культура</t>
  </si>
  <si>
    <t>000 1301 0000000 000 000</t>
  </si>
  <si>
    <t>Процентные платежи по долговым обязательствам</t>
  </si>
  <si>
    <t>000 1301 0650000 000 000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</si>
  <si>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</si>
  <si>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</si>
  <si>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</si>
  <si>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</si>
  <si>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</si>
  <si>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</si>
  <si>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Проведение кадастровых работ,паспортизации,изготовление технических планов, технических и кадастровых паспортов,инвентаризация и государственная регистрация права муниципальной собственности на имущество</t>
  </si>
  <si>
    <t>000 0113 7611479 000 000</t>
  </si>
  <si>
    <t>000 0113 7611479 244 000</t>
  </si>
  <si>
    <t>Прочие работы и услуги</t>
  </si>
  <si>
    <t>000 0113 7611479 244 226</t>
  </si>
  <si>
    <t>Прочие доходы от оказания платных услуг (работ)</t>
  </si>
  <si>
    <t>000 1 13 01995 10 0000 130</t>
  </si>
  <si>
    <t>Прочие доходы от оказания платных услуг (работ)получателями средств бюджета</t>
  </si>
  <si>
    <t>000 1 14 06013 10 0000 430</t>
  </si>
  <si>
    <t>000 0801 4429900 852 000</t>
  </si>
  <si>
    <t>000 0801 4429900 852 200</t>
  </si>
  <si>
    <t>000 0801 4429900 852 290</t>
  </si>
  <si>
    <t>Национальная экономика</t>
  </si>
  <si>
    <t>Другие вопросы в области национальной экономики</t>
  </si>
  <si>
    <t>000 0412 0000000 000 000</t>
  </si>
  <si>
    <t>000 1001 4910000 000 000</t>
  </si>
  <si>
    <t>Земельный налог с физических лиц ,обладающих земельным участком,расположенным в границах сельских поселений (сумма платежа ( перерасчеты,недоимка и задолженность по соответствующему платежу, в том числе по отменному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</si>
  <si>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</si>
  <si>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</si>
  <si>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000 1 06 01030 10 2100 110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</si>
  <si>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</si>
  <si>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</t>
  </si>
  <si>
    <t>000 1 06 01030 10 4000 110</t>
  </si>
  <si>
    <t>Земельный налог с физических лиц ,обладающих земельным участком,расположенным в границах сельских поселений (пени по соответствующему платежу)</t>
  </si>
  <si>
    <t>000 1 06 06043 10 2100 110</t>
  </si>
  <si>
    <t>000 0409 1121423 000 000</t>
  </si>
  <si>
    <t>000 0409 1121423 414 000</t>
  </si>
  <si>
    <t>000 0409 1121423 414 200</t>
  </si>
  <si>
    <t>000 0409 1121423 414 226</t>
  </si>
  <si>
    <t>Прочие субсидии бюджетам поселений ГПЗ</t>
  </si>
  <si>
    <t>Прочие субсидии бюджетам поселений культура</t>
  </si>
  <si>
    <t>000 1 01 02030 01 3000 110</t>
  </si>
  <si>
    <t>000 1 13 01000 00 0000 130</t>
  </si>
  <si>
    <t>000 1 13 01990 10 0000 130</t>
  </si>
  <si>
    <t xml:space="preserve"> </t>
  </si>
  <si>
    <t>000 0801 01101С1401 244 225</t>
  </si>
  <si>
    <t>000 0801 01101С1401 244 226</t>
  </si>
  <si>
    <t>000 1301 0650300 710 000</t>
  </si>
  <si>
    <t>000 1301 0650300 710 200</t>
  </si>
  <si>
    <t xml:space="preserve">Обслуживание государственного (муниципального) долга                 </t>
  </si>
  <si>
    <t>000 1301 0650300 710 230</t>
  </si>
  <si>
    <t>Обслуживание внутреннего долга</t>
  </si>
  <si>
    <t>000 1301 0650300 710 231</t>
  </si>
  <si>
    <t>000 0103 0020400 000 000</t>
  </si>
  <si>
    <t>000 0113 76100С1404 244 000</t>
  </si>
  <si>
    <t>000 0113 76100С1404 244 200</t>
  </si>
  <si>
    <t>000 0102 71100С1402 000 000</t>
  </si>
  <si>
    <t>000 0102 71100С1402 100 000</t>
  </si>
  <si>
    <t>000 0102 71100С1402 121 210</t>
  </si>
  <si>
    <t>000 0102 71100С1402 121 211</t>
  </si>
  <si>
    <t>000 0102 71100С1402 129 213</t>
  </si>
  <si>
    <t>000 0102 7110000000 000 000</t>
  </si>
  <si>
    <t>000 0102 7100000000 000 000</t>
  </si>
  <si>
    <t>000 0102 0000000000 000 000</t>
  </si>
  <si>
    <t>000 0100 0000000000 000 000</t>
  </si>
  <si>
    <t>000 0203 7720051180 244 226</t>
  </si>
  <si>
    <t>000 0203 7720051180 244 290</t>
  </si>
  <si>
    <t>000 0203 7720051180 244 300</t>
  </si>
  <si>
    <t>000 0203 7720051180 244 310</t>
  </si>
  <si>
    <t>000 0310 13101С1415 244 200</t>
  </si>
  <si>
    <t>000 0310 1310000000 000 000</t>
  </si>
  <si>
    <t>000 0310 13101С1415 244 226</t>
  </si>
  <si>
    <t>000 0310 13101С1415 244 225</t>
  </si>
  <si>
    <t>000 0412 05101С1434 000 000</t>
  </si>
  <si>
    <t>000 0400 0000000000 000 000</t>
  </si>
  <si>
    <t>000 0502 77200П1427 244 300</t>
  </si>
  <si>
    <t>000 0502 77200П1427 244 310</t>
  </si>
  <si>
    <t>000 0503 07301С1433 244 225</t>
  </si>
  <si>
    <t>000 0104 0000000000 000 000</t>
  </si>
  <si>
    <t>000 0104 7300000000 000 000</t>
  </si>
  <si>
    <t>000 0104 7310000000 000 000</t>
  </si>
  <si>
    <t>000 0104 73100С1402 000 000</t>
  </si>
  <si>
    <t>000 0104 73100С1402 100 000</t>
  </si>
  <si>
    <t>000 0104 73100С1402 121 211</t>
  </si>
  <si>
    <t>000 0113 76100С1404 000 000</t>
  </si>
  <si>
    <t>000 0113 000000000 000 000</t>
  </si>
  <si>
    <t>000 0113 760000000 000 000</t>
  </si>
  <si>
    <t>000 0113 761000000 000 000</t>
  </si>
  <si>
    <t>000 0113 76100С1404 200 000</t>
  </si>
  <si>
    <t>000 0113 76100С1404 242 000</t>
  </si>
  <si>
    <t>000 0113 76100С1404 242 200</t>
  </si>
  <si>
    <t>000 0113 76100С1404 242 220</t>
  </si>
  <si>
    <t>000 0113 76100С1404 242 226</t>
  </si>
  <si>
    <t>000 0113 76100С1404 242 300</t>
  </si>
  <si>
    <t>000 0104 73100С1402 242 225</t>
  </si>
  <si>
    <t>000 0104 73100С1402 242 226</t>
  </si>
  <si>
    <t>000 0104 73100С1402 242 300</t>
  </si>
  <si>
    <t>000 0104 73100С1402 242 310</t>
  </si>
  <si>
    <t>000 0104 73100С1402 244 000</t>
  </si>
  <si>
    <t>000 0104 73100С1402 244 200</t>
  </si>
  <si>
    <t>000 0104 73100С1402 242 220</t>
  </si>
  <si>
    <t>000 0104 73100С1402 244 220</t>
  </si>
  <si>
    <t>000 0104 73100С1402 244 221</t>
  </si>
  <si>
    <t>000 1 01 02020 01 1000 110</t>
  </si>
  <si>
    <t>000 0801 4401601 242 310</t>
  </si>
  <si>
    <t>000 0801 4401601 242 340</t>
  </si>
  <si>
    <t>000 0801 4401601 240 300</t>
  </si>
  <si>
    <t>000 0104 5210218 121 000</t>
  </si>
  <si>
    <t>Закупка товаров, работ, услуг в сфере информационно-коммуникационных технологий</t>
  </si>
  <si>
    <t>Центральный аппарат</t>
  </si>
  <si>
    <t>Фонд оплаты труда и страховые взносы</t>
  </si>
  <si>
    <t>000 0103 0020400 121 210</t>
  </si>
  <si>
    <t>000 0103 0020400 121 211</t>
  </si>
  <si>
    <t>000 0103 0020400 242 220</t>
  </si>
  <si>
    <t>000 0103 0020400 242 200</t>
  </si>
  <si>
    <t>000 0103 0020400 242 221</t>
  </si>
  <si>
    <t>000 0103 0020400 242 225</t>
  </si>
  <si>
    <t>000 0103 0020400 244 000</t>
  </si>
  <si>
    <t>Закупка товаров,работ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</si>
  <si>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</si>
  <si>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</si>
  <si>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ОТЧЕТ ОБ ИСПОЛНЕНИИ БЮДЖЕТА МО"Старороговский сельсовет"</t>
  </si>
  <si>
    <t>000 0113 76100С1404 244 223</t>
  </si>
  <si>
    <t>000 0113 76100С1404 244 221</t>
  </si>
  <si>
    <t>000 0113 76100С1404 851 200</t>
  </si>
  <si>
    <t>И.П.Скокова</t>
  </si>
  <si>
    <t>Старороговский сельсовет</t>
  </si>
  <si>
    <t>000 0203 7720051180 242 221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</si>
  <si>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</si>
  <si>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</si>
  <si>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</si>
  <si>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</si>
  <si>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</si>
  <si>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000 0801 01101С1401 244 290</t>
  </si>
  <si>
    <t>000 0801 01101С1401 244 300</t>
  </si>
  <si>
    <t>000 0801 01101С1401 244 310</t>
  </si>
  <si>
    <t>000 0801 01101С1401 853 000</t>
  </si>
  <si>
    <t>000 0801 01101С1401 853 200</t>
  </si>
  <si>
    <t>000 0801 0110000000 000 000</t>
  </si>
  <si>
    <t>000 0801 0000000000 000 000</t>
  </si>
  <si>
    <t>000 0800 0000000000 000 000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</si>
  <si>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</si>
  <si>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</si>
  <si>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Обеспечение деятельности и выполнение функций органов местного самоуправления</t>
  </si>
  <si>
    <t>Муниципальная программа "Развитие транспортной системы" на 2014-2016 годы муниципального образования "Куньевский сельсовет" Горшеченского района Курской области в 2014-2016 годы</t>
  </si>
  <si>
    <t>Межевание автомобильных дорог общего пользования местного значения,проведение кадастровых работ</t>
  </si>
  <si>
    <t>000 0412 0300000 000 000</t>
  </si>
  <si>
    <t>Муниципальная программа "Энергосбережение и  повышение энергитической эффективности на территории муниципального образования ""Куньевский сельсовет" на 2014-2016 годы</t>
  </si>
  <si>
    <t>Мероприятия в области энергосбережения</t>
  </si>
  <si>
    <t>Мероприятия по благоустройству</t>
  </si>
  <si>
    <t>Подпрограмма "Создание условий для обеспечения качественными услугами жилищно-коммунального хозяйства граждан России"</t>
  </si>
  <si>
    <t>000 0502 77200S3430 000 000</t>
  </si>
  <si>
    <t>000 0502 77200S3430 244 225</t>
  </si>
  <si>
    <t>000 0502 7720013430 244 225</t>
  </si>
  <si>
    <t>000 0502 6010200 000 000</t>
  </si>
  <si>
    <t>000 0502 6010200 243 000</t>
  </si>
  <si>
    <t>000 0104 73100С1402 244 222</t>
  </si>
  <si>
    <t>000 0104 73100С1402 244 223</t>
  </si>
  <si>
    <t>000 0104 73100С1402 244 225</t>
  </si>
  <si>
    <t>000 0104 73100С1402 244 226</t>
  </si>
  <si>
    <t>000 0104 73100С1402 244 290</t>
  </si>
  <si>
    <t>000 0104 73100С1402 244 300</t>
  </si>
  <si>
    <t>000 0104 73100С1402 800 000</t>
  </si>
  <si>
    <t>000 0104 73100С1402 851 000</t>
  </si>
  <si>
    <t>000 0104 73100С1402 851 200</t>
  </si>
  <si>
    <t>000 0104 73100С1402 851 290</t>
  </si>
  <si>
    <t>000 0113 76100С1404 244 220</t>
  </si>
  <si>
    <t>000 0113 76100С1404 244 225</t>
  </si>
  <si>
    <t>000 0113 76100С1404 244 226</t>
  </si>
  <si>
    <t>000 0113 76100С1404 244 300</t>
  </si>
  <si>
    <t>Расходы на выплаты персаналу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</si>
  <si>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</si>
  <si>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Закупка товаров,работ и услуг для государственных(муниципальных) нужд</t>
  </si>
  <si>
    <t>Иные бюджетные ассигнования</t>
  </si>
  <si>
    <t>000 0104 7211321 000 000</t>
  </si>
  <si>
    <t>Содержание работников,осуществляющих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</si>
  <si>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000 0104 7211321 100 000</t>
  </si>
  <si>
    <t>000 0104 7211321 121 210</t>
  </si>
  <si>
    <t>000 0104 7211321 121 200</t>
  </si>
  <si>
    <t>000 0104 7211321 121 211</t>
  </si>
  <si>
    <t>000 0104 7211321 121 213</t>
  </si>
  <si>
    <t>000 0104 7211321 200 000</t>
  </si>
  <si>
    <t>000 0104 7211321 242 000</t>
  </si>
  <si>
    <t>000 0104 7211321 242 200</t>
  </si>
  <si>
    <t>000 0104 7211321 242 220</t>
  </si>
  <si>
    <t>000 0104 7211321 242 221</t>
  </si>
  <si>
    <t>000 0104 7211321 242 225</t>
  </si>
  <si>
    <t>000 0104 7211321 244 000</t>
  </si>
  <si>
    <t>000 0502 6010200 243 300</t>
  </si>
  <si>
    <t>Областная целевая программа "Социальное развитие села до 2013г"</t>
  </si>
  <si>
    <t>Федеральная целевая программа "Социальное развитие села до 2013г"</t>
  </si>
  <si>
    <t xml:space="preserve">Целевая программа </t>
  </si>
  <si>
    <t>000 1003 5054800 314 000</t>
  </si>
  <si>
    <t>000 1003 5054800 314 200</t>
  </si>
  <si>
    <t>Изменение остатков средств на счетах по учету  средств бюджетов</t>
  </si>
  <si>
    <t>Увеличение остатков средств, всего</t>
  </si>
  <si>
    <t>Уменьшение остатков средств, всего</t>
  </si>
  <si>
    <t>(подпись)</t>
  </si>
  <si>
    <t>Руководитель</t>
  </si>
  <si>
    <t xml:space="preserve">        (подпись)</t>
  </si>
  <si>
    <t>(расшифровка подписи)</t>
  </si>
  <si>
    <t>Главный бухгалтер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</si>
  <si>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</si>
  <si>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</si>
  <si>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 поселений</t>
  </si>
  <si>
    <t>000 01 05 02 01 10 0000 610</t>
  </si>
  <si>
    <t>000 0700 0000000 000 000</t>
  </si>
  <si>
    <t>000 2 02 03999 00 0000 151</t>
  </si>
  <si>
    <t>Расходы бюджета-всего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</si>
  <si>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</si>
  <si>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</si>
  <si>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</si>
  <si>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</si>
  <si>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</si>
  <si>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</si>
  <si>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Социальное обеспечение и иные выплаты населению</t>
  </si>
  <si>
    <t>000 1003 7611313 310 000</t>
  </si>
  <si>
    <t>Публичные нормативные социальные выплаты гражданам</t>
  </si>
  <si>
    <t>000 1003 7611313 313 000</t>
  </si>
  <si>
    <t>Непрограммные расходы органов местного самоуправления</t>
  </si>
  <si>
    <t>000 0309 0100000 000 000</t>
  </si>
  <si>
    <t>000 0309 0111415 000 000</t>
  </si>
  <si>
    <t>000 0309 0111415 244 000</t>
  </si>
  <si>
    <t>000 0314 0111415 000 000</t>
  </si>
  <si>
    <t>000 0409 0000000 000 000</t>
  </si>
  <si>
    <t>000 0409 0200000 000 000</t>
  </si>
  <si>
    <t>000 1 03 02230 01 0000 110</t>
  </si>
  <si>
    <t>000 1 03 02240 01 0000 110</t>
  </si>
  <si>
    <t>Пособия, компенсации, меры социальной поддержки по публичным нормативным обязательствам</t>
  </si>
  <si>
    <t>000 1003 7611313 313 260</t>
  </si>
  <si>
    <t>000 1003 7611313 313 262</t>
  </si>
  <si>
    <t>Обеспечение проведения выборов и референдумов</t>
  </si>
  <si>
    <t>000 0107 0000000 000 000</t>
  </si>
  <si>
    <t>000 0107 7300000 000 000</t>
  </si>
  <si>
    <t>Непрограммные расходы органа местного самоуправления</t>
  </si>
  <si>
    <t>000 0107 7310000 000 000</t>
  </si>
  <si>
    <t>Проведение выборов и референдумов</t>
  </si>
  <si>
    <t>000 0107 7311413 200 000</t>
  </si>
  <si>
    <t>000 0107 7311413 244 000</t>
  </si>
  <si>
    <t>000 0107 7311413 244 226</t>
  </si>
  <si>
    <t>000 0107 7311413 244 290</t>
  </si>
  <si>
    <t>,</t>
  </si>
  <si>
    <t>000 0104 73100С1402 240 000</t>
  </si>
  <si>
    <t>000 0113 76100С1404 244 296</t>
  </si>
  <si>
    <t>000 0113 76100С1404 853 292</t>
  </si>
  <si>
    <t>000 0801 01101С1401 853 292</t>
  </si>
  <si>
    <t>000 0113 76100С1404 242 221</t>
  </si>
  <si>
    <t>000 0113 76100С1404 852 291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</si>
  <si>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</si>
  <si>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</si>
  <si>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_____________________</t>
  </si>
  <si>
    <t>( расшифровка подписи)</t>
  </si>
  <si>
    <t>000 0309 0111436 244 300</t>
  </si>
  <si>
    <t>000 0309 0111436 244 340</t>
  </si>
  <si>
    <t>Осуществление первичного воинского учета на территориях, где отсутствуют военные комиссариаты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</si>
  <si>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</si>
  <si>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</si>
  <si>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</si>
  <si>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</si>
  <si>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</si>
  <si>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</si>
  <si>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</si>
  <si>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</si>
  <si>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</si>
  <si>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</si>
  <si>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</si>
  <si>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</si>
  <si>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</si>
  <si>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</si>
  <si>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</si>
  <si>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</si>
  <si>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</si>
  <si>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</si>
  <si>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</si>
  <si>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</si>
  <si>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</si>
  <si>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 xml:space="preserve">Код расхода </t>
  </si>
  <si>
    <t>Субсидии бюджетам субъектов РФ и муниципальных образований</t>
  </si>
  <si>
    <t>Субсидии бюджетам на реализацию федеральных целевых программ</t>
  </si>
  <si>
    <t>Субсидии бюджетам поселений на реализацию федеральных программ</t>
  </si>
  <si>
    <t>Прочие субсидии</t>
  </si>
  <si>
    <t>Прочие субсидии бюджетам поселений</t>
  </si>
  <si>
    <t>Жилищно-коммунальное хозяйство</t>
  </si>
  <si>
    <t>Жилищное хозяйство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</si>
  <si>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</si>
  <si>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</si>
  <si>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</si>
  <si>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</si>
  <si>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уплаты акцизов на дизельное топливо, зачисляемые в консолидированные бюджеты субъектов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</si>
  <si>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</si>
  <si>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</si>
  <si>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</si>
  <si>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 xml:space="preserve">Оплата работ, услуг                                      </t>
  </si>
  <si>
    <t>Услуги связи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</si>
  <si>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</si>
  <si>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</si>
  <si>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</si>
  <si>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</si>
  <si>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</si>
  <si>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</si>
  <si>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выплаты</t>
  </si>
  <si>
    <t>Коммунальные услуги</t>
  </si>
  <si>
    <t>Увеличение стоимости основных средств</t>
  </si>
  <si>
    <t xml:space="preserve">Транспортные услуги </t>
  </si>
  <si>
    <t>Межбюджетные трансферты  на исполнение переданных полномочий по осуществлению внешнего муниципального финансового контроля</t>
  </si>
  <si>
    <t>Расходы по осуществлению внешнего муниципального финансового контроля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</si>
  <si>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</si>
  <si>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</si>
  <si>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</si>
  <si>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</si>
  <si>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</si>
  <si>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>Прочие субвенции</t>
  </si>
  <si>
    <t>Отдельные мероприятия в области гражданской обороны защиты населения и территории от чрезвычайныхситуаций безопасности людей на водных объектах</t>
  </si>
  <si>
    <t>000 0309 13201С1460 000 000</t>
  </si>
  <si>
    <t>000 0309 13201С1460 244 000</t>
  </si>
  <si>
    <t>000 0309 13201С1460 244 300</t>
  </si>
  <si>
    <t>000 0309 0000000000 000 000</t>
  </si>
  <si>
    <t>Прочие работы ,услуги</t>
  </si>
  <si>
    <t>000 0412 0211425 000 000</t>
  </si>
  <si>
    <t>000 0412 0211425 244 000</t>
  </si>
  <si>
    <t>000 0412 0211425 244 200</t>
  </si>
  <si>
    <t>000 0412 0211425 244 220</t>
  </si>
  <si>
    <t>000 0412 0211425 244 226</t>
  </si>
  <si>
    <t>Выполнение других(прочих)обязательств органа местного самоуправления</t>
  </si>
  <si>
    <t>000 0107 7311413 000 000</t>
  </si>
  <si>
    <t>Обеспечение пожарной безопасности</t>
  </si>
  <si>
    <t>000 0801 5210110 111 200</t>
  </si>
  <si>
    <t>000 0801 5210110 111 210</t>
  </si>
  <si>
    <t>000 0801 5210110 111 211</t>
  </si>
  <si>
    <t>000 0801 5210110 111 213</t>
  </si>
  <si>
    <t>Доплаты к пенсиям государственных служащих субъектов Российской Федерации и муниципальных служащих</t>
  </si>
  <si>
    <t>000 1001 4910100 000 000</t>
  </si>
  <si>
    <t>Пособия и компенсации гражданам и иные социальные выплаты, кроме публичных нормативных обязательств</t>
  </si>
  <si>
    <t>000 1001 4910100 321 000</t>
  </si>
  <si>
    <t>000 1001 4910100 321 200</t>
  </si>
  <si>
    <t>000 1001 4910100 321 260</t>
  </si>
  <si>
    <t>Пенсии, пособия, выплачиваемые организациями сектора государственного управления</t>
  </si>
  <si>
    <t>000 1001 4910100 321 263</t>
  </si>
  <si>
    <t>Социальное обеспечение населения</t>
  </si>
  <si>
    <t>000 1003 0000000 000 000</t>
  </si>
  <si>
    <t>000 1 11 05025 10 0000 120</t>
  </si>
  <si>
    <t>000 1 11 05020 10 0000 120</t>
  </si>
  <si>
    <t>Пособия по социальной помощи населению</t>
  </si>
  <si>
    <t>000 1003 7950000 000 000</t>
  </si>
  <si>
    <t>000 1003 7950000 321 000</t>
  </si>
  <si>
    <t>000 1003 7950000 321 200</t>
  </si>
  <si>
    <t>000 1003 7950000 321 260</t>
  </si>
  <si>
    <t>000 1003 7950000 321 262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</si>
  <si>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</si>
  <si>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</si>
  <si>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</si>
  <si>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</si>
  <si>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000 1101 5120000 000 000</t>
  </si>
  <si>
    <t>Мероприятия в области здравоохранения, спорта и физической культуры, туризма</t>
  </si>
  <si>
    <t>000 1101 5129700 000 000</t>
  </si>
  <si>
    <t>000 1101 5129700 244 000</t>
  </si>
  <si>
    <t>000 1101 5129700 244 200</t>
  </si>
  <si>
    <t>000 1101 5129700 244 220</t>
  </si>
  <si>
    <t>000 1101 5129700 244 226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</si>
  <si>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</si>
  <si>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</si>
  <si>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</si>
  <si>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Расходы муниципального образования по обеспечению мер правовой и социальной защиты добровольных пожарных  и поддержки общественных объединений пожарной охраны на территории муниципального образования</t>
  </si>
  <si>
    <t xml:space="preserve">000 0310 0111415 000 000 </t>
  </si>
  <si>
    <t>000 0310 0111415 244 000</t>
  </si>
  <si>
    <t>000 0310 0111415 244 200</t>
  </si>
  <si>
    <t>000 0801 0521401 852 290</t>
  </si>
  <si>
    <t>000 0310 1300000 000 000</t>
  </si>
  <si>
    <t>000 0106 7431402 540000</t>
  </si>
  <si>
    <t>Муниципальная подпрограмма "Обеспечение качественными услугами ЖКХ населения "Куньевского сельсовета" Горшеченского района Курской области"</t>
  </si>
  <si>
    <t>000 0106 7431402 540 251</t>
  </si>
  <si>
    <t>Обеспечение функционирования местных администраций</t>
  </si>
  <si>
    <t>000 1 06 06033 00 0000 110</t>
  </si>
  <si>
    <t>000 1 06 06033 10 1000 110</t>
  </si>
  <si>
    <t>000 0801 4429900 243 220</t>
  </si>
  <si>
    <t>000 0801 4429900 243 225</t>
  </si>
  <si>
    <t>000 1 01 02010 01 3000 110</t>
  </si>
  <si>
    <t>000 1 01 02010 01 2000 110</t>
  </si>
  <si>
    <t>000 1 01 02010 01 0000 110</t>
  </si>
  <si>
    <t>Социальная политика</t>
  </si>
  <si>
    <t>000 1000 0000000 000 000</t>
  </si>
  <si>
    <t>Пенсионное обеспечение</t>
  </si>
  <si>
    <t>000 1001 0000000 000 000</t>
  </si>
  <si>
    <t xml:space="preserve">трансферты </t>
  </si>
  <si>
    <t>Меры соцподдержки</t>
  </si>
  <si>
    <t>000 0409 0211423 000 000</t>
  </si>
  <si>
    <t>Строительство(реконструкция)автомобильных дорог общего пользования местного значения</t>
  </si>
  <si>
    <t>000 0409 0211423 414 000</t>
  </si>
  <si>
    <t>Бюджетные инвестиции в объекты  капитального строительства (муниципальной) собственности</t>
  </si>
  <si>
    <t>000 0409 0211423 414 200</t>
  </si>
  <si>
    <t>000 0409 0211423 414 226</t>
  </si>
  <si>
    <t>000 0409 0211423 414 300</t>
  </si>
  <si>
    <t>000 0409 0211423 414 310</t>
  </si>
  <si>
    <t>000 1003 7611313 244 226</t>
  </si>
  <si>
    <t>000 1003 7611313 244 221</t>
  </si>
  <si>
    <t>000 1301 0650300 000 000</t>
  </si>
  <si>
    <t>Обслуживание государственного долга Российской Федерации</t>
  </si>
  <si>
    <t>А.А.Зиновьев</t>
  </si>
  <si>
    <t>000 0412 05101С1434 200 000</t>
  </si>
  <si>
    <t>000 0412 05101С1434 244 000</t>
  </si>
  <si>
    <t>000 0412 05101С1434 244 200</t>
  </si>
  <si>
    <t>000 0412 05101С1434 244 220</t>
  </si>
  <si>
    <t>000 0412 05101С1434 244 226</t>
  </si>
  <si>
    <t>000 0412 05101С1434 244 300</t>
  </si>
  <si>
    <t>000 0500 0000000000 000 000</t>
  </si>
  <si>
    <t>000 0503 0000000000 000 000</t>
  </si>
  <si>
    <t>000 0503 0730000000 000 000</t>
  </si>
  <si>
    <t>000 0503 07301С1433 000 000</t>
  </si>
  <si>
    <t>000 0503 07301С1433 200 000</t>
  </si>
  <si>
    <t>000 0503 07301С1433 244 000</t>
  </si>
  <si>
    <t>000 0503 07301С1433 244 200</t>
  </si>
  <si>
    <t>000 0503 07301С1433 244 220</t>
  </si>
  <si>
    <t>Межбюджетные трансферты , 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</si>
  <si>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000 0409 1121424 244 225</t>
  </si>
  <si>
    <t>000 0409 1121424 244 000</t>
  </si>
  <si>
    <t xml:space="preserve">000 409 1121424 244 200 </t>
  </si>
  <si>
    <t>Капитальный ремонт , ремонт и содержание автомобильных дорог общего пользования местного значения</t>
  </si>
  <si>
    <t>000 1 01 02020 01 3000 110</t>
  </si>
  <si>
    <t>000 0113 76100С1404 242 340</t>
  </si>
  <si>
    <t>Национальная оборона</t>
  </si>
  <si>
    <t>Мобилизационная и вневойсковая подготовка</t>
  </si>
  <si>
    <t>000 0103 0020400 121 000</t>
  </si>
  <si>
    <t>000 0103 0020400 121 200</t>
  </si>
  <si>
    <t>000 0103 0020400 121 213</t>
  </si>
  <si>
    <t>Другие общегосударственные вопросы</t>
  </si>
  <si>
    <t>Выполнение других обязательств муниципального образования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</si>
  <si>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</si>
  <si>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расходы на обеспечение деятельности муниципальных учреждений</t>
  </si>
  <si>
    <t>000 0203 7720051180 244 220</t>
  </si>
  <si>
    <t>000 0203 7720051180 244 221</t>
  </si>
  <si>
    <t>000 0203 7720051180 244 222</t>
  </si>
  <si>
    <t>000 0203 7720051180 244 223</t>
  </si>
  <si>
    <t>000 0203 7720051180 244 225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</si>
  <si>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</si>
  <si>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Работы,услуги по содержанию имущества</t>
  </si>
  <si>
    <t>Прочие работы,услуги</t>
  </si>
  <si>
    <t>Прочая закупка товаров,работ и услуг для муниципальных нужд</t>
  </si>
  <si>
    <t>000 0103 0020400 244 200</t>
  </si>
  <si>
    <t>000 0103 0020400 244 220</t>
  </si>
  <si>
    <t>Оплата работ,услуг</t>
  </si>
  <si>
    <t>000 0103 0020400 244 223</t>
  </si>
  <si>
    <t>000 0103 0020400 244 225</t>
  </si>
  <si>
    <t>000 0103 0020400 244 226</t>
  </si>
  <si>
    <t>000 0103 0020400 244 290</t>
  </si>
  <si>
    <t>000 0103 0020400 244 300</t>
  </si>
  <si>
    <t>000 0103 0020400 244 310</t>
  </si>
  <si>
    <t>000 0103 0020400 244 340</t>
  </si>
  <si>
    <t>Налог  на   доходы  физических   лиц   с   доходов, источником которых является налоговый агент, за исключением доходов,в отношении которых исчесление и уплата налога осуществляется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</si>
  <si>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адвокато, учредивших адвокатские конторы и других лиц, занимающихся частной практикой в соответствии со статьей 227 Налогового Кодекса Российской Федерации</t>
  </si>
  <si>
    <t>Обеспечение проведения выборов референдумов</t>
  </si>
  <si>
    <t>Закупка товаров, работ и услуг для государственных (муниципальных) нужд</t>
  </si>
  <si>
    <t>Межбюджетные трансферты на переданные полномочия по осуществлению внешнего финансового контроля</t>
  </si>
  <si>
    <t>межбюджетные трансферты на переданные полномочия</t>
  </si>
  <si>
    <t>Перечисления другим бюджета Бюджетной системы Российской Федерации</t>
  </si>
  <si>
    <t>Межбюджетные трансферты на переданные полномочия по осуществлению внутреннего финансового контроля</t>
  </si>
  <si>
    <t>000 0801 01101С1401 242 000</t>
  </si>
  <si>
    <t>000 0801 01101С1401 242 200</t>
  </si>
  <si>
    <t>000 0801 01101С1401 242 220</t>
  </si>
  <si>
    <t>000 0801 01101С1401 242 221</t>
  </si>
  <si>
    <t>000 0801 01101С1401 242 225</t>
  </si>
  <si>
    <t>000 0801 01101С1401 242 226</t>
  </si>
  <si>
    <t>000 0801 01101С1401 242 300</t>
  </si>
  <si>
    <t>000 0801 01101С1401 242 310</t>
  </si>
  <si>
    <t>000 0801 01101С1401 242 340</t>
  </si>
  <si>
    <t>000 0801 01101С1401 244 000</t>
  </si>
  <si>
    <t>000 0801 01101С1401 244 200</t>
  </si>
  <si>
    <t>000 0801 01101С1401 244 220</t>
  </si>
  <si>
    <t>000 0801 01101С1401 244 221</t>
  </si>
  <si>
    <t>000 0801 01101С1401 244 223</t>
  </si>
  <si>
    <t>000 0104 73100С1402 121 212</t>
  </si>
  <si>
    <t>000 0104 73100С1402 129 213</t>
  </si>
  <si>
    <t>000 0104 73100С1402 200 000</t>
  </si>
  <si>
    <t>000 0104 73100С1402 242 000</t>
  </si>
  <si>
    <t>000 0104 73100С1402 242 200</t>
  </si>
  <si>
    <t>000 0104 73100С1402 242 221</t>
  </si>
  <si>
    <t>000 0113 76100С1404 853 200</t>
  </si>
  <si>
    <t>000 0203 7720051180 000 000</t>
  </si>
  <si>
    <t>000 0203 7720000000 000 000</t>
  </si>
  <si>
    <t>000 0203 0000000000 000 000</t>
  </si>
  <si>
    <t>000 0200 0000000000 000 000</t>
  </si>
  <si>
    <t>000 0203 7720051180 100 000</t>
  </si>
  <si>
    <t>000 0203 7720051180 121 000</t>
  </si>
  <si>
    <t>000 0203 7720051180 121 200</t>
  </si>
  <si>
    <t>000 0203 7720051180 121 210</t>
  </si>
  <si>
    <t>000 0203 7720051180 121 211</t>
  </si>
  <si>
    <t>000 0203 7720051108 129 213</t>
  </si>
  <si>
    <t>000 0203 7720051180 242 000</t>
  </si>
  <si>
    <t>000 0203 7720051180 242 200</t>
  </si>
  <si>
    <t>000 0203 7720051180 242 220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</si>
  <si>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</si>
  <si>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</si>
  <si>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</si>
  <si>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</si>
  <si>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Мероприятия по предупреждению и ликвидации последствий чрезвычайных ситуаций и стихийных бедствий</t>
  </si>
  <si>
    <t>Увеличение прочих остатков средств бюджетов</t>
  </si>
  <si>
    <t>000 01 05 02 00 00 0000 500</t>
  </si>
  <si>
    <t xml:space="preserve">000 0310 0111415 244 340 </t>
  </si>
  <si>
    <t>000 2 02 15001 10 0000 150</t>
  </si>
  <si>
    <t>000 2 02 10000 00 0000 150</t>
  </si>
  <si>
    <t>000 2 02 15001 00 0000 150</t>
  </si>
  <si>
    <t>000 2 02 15002 00 0000 150</t>
  </si>
  <si>
    <t>000 2 02 15002 10 0000 150</t>
  </si>
  <si>
    <t>000 2 02 02000 00 0000 150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</si>
  <si>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</si>
  <si>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</si>
  <si>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</si>
  <si>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</si>
  <si>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</si>
  <si>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000 2 02 40014 10 0000 150</t>
  </si>
  <si>
    <t>000 2 19 06000 10 0000 150</t>
  </si>
  <si>
    <t>000 0104 73100С1402 244 343</t>
  </si>
  <si>
    <t>000 0104 73100С1402 244 349</t>
  </si>
  <si>
    <t>000 0309 13201С1460  244 349</t>
  </si>
  <si>
    <t>000 0310 13101С1415 244 349</t>
  </si>
  <si>
    <t>Муниципальная программа "Развитие культуры в муниципальном образовании "Старороговский сельсовет" Горшеченского района Курской области на 2014-2020 годы"</t>
  </si>
  <si>
    <t>Подпрограмма "Искусство"муниципальной программы "Развитие культуры в муниципальном образовании "Старороговский сельсовет" Горшеченского района Курской области"</t>
  </si>
  <si>
    <t>000 0104 73100С1402 242 346</t>
  </si>
  <si>
    <t>000 0412 05101С1434 244 349</t>
  </si>
  <si>
    <t>000 0801 0110113330 119 213</t>
  </si>
  <si>
    <t>000 0104 73100С1402 244 346</t>
  </si>
  <si>
    <t>000 0113 76100С1404 244 343</t>
  </si>
  <si>
    <t>000 0113 76100С1404 244 346</t>
  </si>
  <si>
    <t>000 0412 7720000 000 000</t>
  </si>
  <si>
    <t>Легализация Федерального закона от 24.07.2007г. №221 ФЗ "О государственном кадастре недвиджимости"</t>
  </si>
  <si>
    <t>Мероприятия по внесению в государственный кадастр недвижимости сведений о границах муниципальных образований и границ населенных пунктах</t>
  </si>
  <si>
    <t>000 0412 77200S0  244 000</t>
  </si>
  <si>
    <t>000 0412 7720010  244 000</t>
  </si>
  <si>
    <t>000 0113 76100С1404 244 342</t>
  </si>
  <si>
    <t>000 0113 76100С1404 244 349</t>
  </si>
  <si>
    <t>000 1001 02201С1445 321 264</t>
  </si>
  <si>
    <t>000 0412 77200S3600  244 226</t>
  </si>
  <si>
    <t>000 0412 7720013600  244 226</t>
  </si>
  <si>
    <t>000 0203 7720051180 244 346</t>
  </si>
  <si>
    <t>000 2 07 05030 10 0000 150</t>
  </si>
  <si>
    <t>000 2 07 05000 10 0000 150</t>
  </si>
  <si>
    <t>000 2 07 00000 00 0000 150</t>
  </si>
  <si>
    <t>ШТРАФЫ, САНКЦИИ, ВОЗМЕЩЕНИЕ УЩЕРБА</t>
  </si>
  <si>
    <t>Административные штрафы, установленные Кодексом Российской Федерации об административных правонарушениях</t>
  </si>
  <si>
    <t>000 1 61 11610 30 1000 140</t>
  </si>
  <si>
    <t>000 1 61 00000 00 0000 000</t>
  </si>
  <si>
    <t>000 1 61 01000 00 0000 000</t>
  </si>
  <si>
    <t>000 0106 74100П1484 540 251</t>
  </si>
  <si>
    <t>на 01 апреля 2020 года</t>
  </si>
  <si>
    <t>000 2 02 25299 10 0000 150</t>
  </si>
  <si>
    <t>000 2 02 25299 00 0000 150</t>
  </si>
  <si>
    <t>Мероприятия по ремонту, реставрации, благоустройству воинских захоронений</t>
  </si>
  <si>
    <t>000 0503 07301L2990 000 000</t>
  </si>
  <si>
    <t>000 0503 07301L2990 200 000</t>
  </si>
  <si>
    <t>000 0503 07301L2990 244 000</t>
  </si>
  <si>
    <t>000 0503 07301L2990 244 200</t>
  </si>
  <si>
    <t>000 0503 07301L2990 244 220</t>
  </si>
  <si>
    <t>000 0503 07301L2990 244 225</t>
  </si>
  <si>
    <t>02 апреля 2020г.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</si>
</sst>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dd/mm/yy;@"/>
    <numFmt numFmtId="182" formatCode="_-* #,##0.000_р_._-;\-* #,##0.00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[$-10419]###\ ###\ ###\ ###\ ##0.00"/>
    <numFmt numFmtId="195" formatCode="[$-10419]dd\.mm\.yyyy"/>
    <numFmt numFmtId="196" formatCode="[$-10419]dd\.mm\.yyyy\ h:mm:ss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"/>
      <family val="2"/>
    </font>
    <font>
      <u val="single"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haron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4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left" wrapText="1"/>
    </xf>
    <xf numFmtId="0" fontId="12" fillId="33" borderId="24" xfId="0" applyNumberFormat="1" applyFont="1" applyFill="1" applyBorder="1" applyAlignment="1">
      <alignment horizontal="left" wrapText="1"/>
    </xf>
    <xf numFmtId="1" fontId="4" fillId="33" borderId="28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left" wrapText="1"/>
    </xf>
    <xf numFmtId="4" fontId="0" fillId="33" borderId="26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29" xfId="0" applyNumberFormat="1" applyFont="1" applyFill="1" applyBorder="1" applyAlignment="1">
      <alignment horizontal="left" wrapText="1"/>
    </xf>
    <xf numFmtId="0" fontId="1" fillId="33" borderId="24" xfId="0" applyNumberFormat="1" applyFont="1" applyFill="1" applyBorder="1" applyAlignment="1">
      <alignment horizontal="left" wrapText="1"/>
    </xf>
    <xf numFmtId="4" fontId="0" fillId="34" borderId="12" xfId="0" applyNumberFormat="1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/>
    </xf>
    <xf numFmtId="1" fontId="4" fillId="33" borderId="31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left" wrapText="1"/>
    </xf>
    <xf numFmtId="4" fontId="0" fillId="33" borderId="33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5" borderId="26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5" fillId="0" borderId="12" xfId="0" applyNumberFormat="1" applyFont="1" applyBorder="1" applyAlignment="1">
      <alignment horizontal="right"/>
    </xf>
    <xf numFmtId="1" fontId="4" fillId="34" borderId="27" xfId="0" applyNumberFormat="1" applyFont="1" applyFill="1" applyBorder="1" applyAlignment="1">
      <alignment horizontal="center"/>
    </xf>
    <xf numFmtId="4" fontId="0" fillId="36" borderId="12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vertical="justify"/>
    </xf>
    <xf numFmtId="3" fontId="9" fillId="33" borderId="2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4" fillId="33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6" fillId="33" borderId="36" xfId="0" applyFont="1" applyFill="1" applyBorder="1" applyAlignment="1">
      <alignment/>
    </xf>
    <xf numFmtId="4" fontId="4" fillId="33" borderId="14" xfId="0" applyNumberFormat="1" applyFont="1" applyFill="1" applyBorder="1" applyAlignment="1">
      <alignment horizontal="right"/>
    </xf>
    <xf numFmtId="0" fontId="0" fillId="33" borderId="37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39" xfId="0" applyNumberFormat="1" applyFont="1" applyFill="1" applyBorder="1" applyAlignment="1">
      <alignment horizontal="left" wrapText="1"/>
    </xf>
    <xf numFmtId="0" fontId="9" fillId="33" borderId="29" xfId="0" applyNumberFormat="1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4" fillId="34" borderId="24" xfId="0" applyNumberFormat="1" applyFont="1" applyFill="1" applyBorder="1" applyAlignment="1">
      <alignment horizontal="left" wrapText="1"/>
    </xf>
    <xf numFmtId="0" fontId="4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left" wrapText="1"/>
    </xf>
    <xf numFmtId="0" fontId="0" fillId="33" borderId="41" xfId="0" applyFill="1" applyBorder="1" applyAlignment="1">
      <alignment/>
    </xf>
    <xf numFmtId="4" fontId="0" fillId="37" borderId="42" xfId="0" applyNumberFormat="1" applyFont="1" applyFill="1" applyBorder="1" applyAlignment="1">
      <alignment horizontal="right"/>
    </xf>
    <xf numFmtId="4" fontId="0" fillId="37" borderId="19" xfId="0" applyNumberFormat="1" applyFont="1" applyFill="1" applyBorder="1" applyAlignment="1">
      <alignment horizontal="right"/>
    </xf>
    <xf numFmtId="4" fontId="0" fillId="37" borderId="21" xfId="0" applyNumberFormat="1" applyFont="1" applyFill="1" applyBorder="1" applyAlignment="1">
      <alignment horizontal="right"/>
    </xf>
    <xf numFmtId="4" fontId="0" fillId="37" borderId="43" xfId="0" applyNumberFormat="1" applyFont="1" applyFill="1" applyBorder="1" applyAlignment="1">
      <alignment horizontal="right"/>
    </xf>
    <xf numFmtId="4" fontId="0" fillId="37" borderId="20" xfId="0" applyNumberFormat="1" applyFont="1" applyFill="1" applyBorder="1" applyAlignment="1">
      <alignment horizontal="right"/>
    </xf>
    <xf numFmtId="0" fontId="9" fillId="33" borderId="24" xfId="0" applyNumberFormat="1" applyFont="1" applyFill="1" applyBorder="1" applyAlignment="1">
      <alignment horizontal="left" vertical="justify" wrapText="1"/>
    </xf>
    <xf numFmtId="0" fontId="19" fillId="0" borderId="12" xfId="0" applyFont="1" applyFill="1" applyBorder="1" applyAlignment="1">
      <alignment/>
    </xf>
    <xf numFmtId="4" fontId="0" fillId="38" borderId="12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38" borderId="44" xfId="0" applyNumberFormat="1" applyFont="1" applyFill="1" applyBorder="1" applyAlignment="1">
      <alignment horizontal="right"/>
    </xf>
    <xf numFmtId="4" fontId="0" fillId="38" borderId="4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0" fillId="38" borderId="46" xfId="0" applyNumberFormat="1" applyFont="1" applyFill="1" applyBorder="1" applyAlignment="1">
      <alignment horizontal="right"/>
    </xf>
    <xf numFmtId="14" fontId="4" fillId="33" borderId="23" xfId="0" applyNumberFormat="1" applyFont="1" applyFill="1" applyBorder="1" applyAlignment="1">
      <alignment horizontal="center"/>
    </xf>
    <xf numFmtId="4" fontId="1" fillId="38" borderId="47" xfId="0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1" fontId="4" fillId="33" borderId="27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0" fillId="38" borderId="12" xfId="0" applyNumberFormat="1" applyFont="1" applyFill="1" applyBorder="1" applyAlignment="1">
      <alignment horizontal="right"/>
    </xf>
    <xf numFmtId="0" fontId="4" fillId="39" borderId="24" xfId="0" applyNumberFormat="1" applyFont="1" applyFill="1" applyBorder="1" applyAlignment="1">
      <alignment horizontal="left" wrapText="1"/>
    </xf>
    <xf numFmtId="1" fontId="4" fillId="39" borderId="27" xfId="0" applyNumberFormat="1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/>
    </xf>
    <xf numFmtId="4" fontId="0" fillId="38" borderId="38" xfId="0" applyNumberFormat="1" applyFont="1" applyFill="1" applyBorder="1" applyAlignment="1">
      <alignment horizontal="right"/>
    </xf>
    <xf numFmtId="4" fontId="0" fillId="31" borderId="12" xfId="0" applyNumberFormat="1" applyFont="1" applyFill="1" applyBorder="1" applyAlignment="1">
      <alignment horizontal="right"/>
    </xf>
    <xf numFmtId="4" fontId="0" fillId="31" borderId="44" xfId="0" applyNumberFormat="1" applyFont="1" applyFill="1" applyBorder="1" applyAlignment="1">
      <alignment horizontal="right"/>
    </xf>
    <xf numFmtId="4" fontId="0" fillId="40" borderId="12" xfId="0" applyNumberFormat="1" applyFont="1" applyFill="1" applyBorder="1" applyAlignment="1">
      <alignment horizontal="right"/>
    </xf>
    <xf numFmtId="0" fontId="9" fillId="39" borderId="24" xfId="0" applyNumberFormat="1" applyFont="1" applyFill="1" applyBorder="1" applyAlignment="1">
      <alignment horizontal="left" wrapText="1"/>
    </xf>
    <xf numFmtId="3" fontId="4" fillId="39" borderId="27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4" fillId="0" borderId="0" xfId="43" applyFont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11" fillId="33" borderId="0" xfId="0" applyFont="1" applyFill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2486025</xdr:colOff>
      <xdr:row>16</xdr:row>
      <xdr:rowOff>9525</xdr:rowOff>
    </xdr:from>
    <xdr:to>
      <xdr:col>1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486025" y="39433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5</xdr:col>
      <xdr:colOff>971550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487680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971550</xdr:colOff>
      <xdr:row>15</xdr:row>
      <xdr:rowOff>247650</xdr:rowOff>
    </xdr:from>
    <xdr:to>
      <xdr:col>5</xdr:col>
      <xdr:colOff>971550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372350" y="39147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9525</xdr:colOff>
      <xdr:row>19</xdr:row>
      <xdr:rowOff>19050</xdr:rowOff>
    </xdr:to>
    <xdr:sp>
      <xdr:nvSpPr>
        <xdr:cNvPr id="4" name="Line 4"/>
        <xdr:cNvSpPr>
          <a:spLocks/>
        </xdr:cNvSpPr>
      </xdr:nvSpPr>
      <xdr:spPr>
        <a:xfrm>
          <a:off x="5467350" y="3933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190500</xdr:rowOff>
    </xdr:from>
    <xdr:to>
      <xdr:col>5</xdr:col>
      <xdr:colOff>0</xdr:colOff>
      <xdr:row>19</xdr:row>
      <xdr:rowOff>47625</xdr:rowOff>
    </xdr:to>
    <xdr:sp>
      <xdr:nvSpPr>
        <xdr:cNvPr id="5" name="Line 5"/>
        <xdr:cNvSpPr>
          <a:spLocks/>
        </xdr:cNvSpPr>
      </xdr:nvSpPr>
      <xdr:spPr>
        <a:xfrm>
          <a:off x="6400800" y="41243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6</xdr:col>
      <xdr:colOff>0</xdr:colOff>
      <xdr:row>18</xdr:row>
      <xdr:rowOff>19050</xdr:rowOff>
    </xdr:to>
    <xdr:sp>
      <xdr:nvSpPr>
        <xdr:cNvPr id="6" name="Line 7"/>
        <xdr:cNvSpPr>
          <a:spLocks/>
        </xdr:cNvSpPr>
      </xdr:nvSpPr>
      <xdr:spPr>
        <a:xfrm flipV="1">
          <a:off x="9525" y="4591050"/>
          <a:ext cx="7362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257175</xdr:rowOff>
    </xdr:from>
    <xdr:to>
      <xdr:col>3</xdr:col>
      <xdr:colOff>0</xdr:colOff>
      <xdr:row>19</xdr:row>
      <xdr:rowOff>19050</xdr:rowOff>
    </xdr:to>
    <xdr:sp>
      <xdr:nvSpPr>
        <xdr:cNvPr id="7" name="Line 8"/>
        <xdr:cNvSpPr>
          <a:spLocks/>
        </xdr:cNvSpPr>
      </xdr:nvSpPr>
      <xdr:spPr>
        <a:xfrm>
          <a:off x="4457700" y="39243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15</xdr:row>
      <xdr:rowOff>257175</xdr:rowOff>
    </xdr:from>
    <xdr:to>
      <xdr:col>1</xdr:col>
      <xdr:colOff>361950</xdr:colOff>
      <xdr:row>19</xdr:row>
      <xdr:rowOff>19050</xdr:rowOff>
    </xdr:to>
    <xdr:sp>
      <xdr:nvSpPr>
        <xdr:cNvPr id="8" name="Line 9"/>
        <xdr:cNvSpPr>
          <a:spLocks/>
        </xdr:cNvSpPr>
      </xdr:nvSpPr>
      <xdr:spPr>
        <a:xfrm>
          <a:off x="2847975" y="39243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1571625</xdr:colOff>
      <xdr:row>15</xdr:row>
      <xdr:rowOff>228600</xdr:rowOff>
    </xdr:from>
    <xdr:to>
      <xdr:col>4</xdr:col>
      <xdr:colOff>914400</xdr:colOff>
      <xdr:row>15</xdr:row>
      <xdr:rowOff>238125</xdr:rowOff>
    </xdr:to>
    <xdr:sp>
      <xdr:nvSpPr>
        <xdr:cNvPr id="9" name="Line 10"/>
        <xdr:cNvSpPr>
          <a:spLocks/>
        </xdr:cNvSpPr>
      </xdr:nvSpPr>
      <xdr:spPr>
        <a:xfrm>
          <a:off x="4429125" y="3895725"/>
          <a:ext cx="194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257175</xdr:rowOff>
    </xdr:from>
    <xdr:to>
      <xdr:col>0</xdr:col>
      <xdr:colOff>9525</xdr:colOff>
      <xdr:row>19</xdr:row>
      <xdr:rowOff>9525</xdr:rowOff>
    </xdr:to>
    <xdr:sp>
      <xdr:nvSpPr>
        <xdr:cNvPr id="10" name="Line 11"/>
        <xdr:cNvSpPr>
          <a:spLocks/>
        </xdr:cNvSpPr>
      </xdr:nvSpPr>
      <xdr:spPr>
        <a:xfrm flipH="1">
          <a:off x="0" y="39243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19050</xdr:colOff>
      <xdr:row>16</xdr:row>
      <xdr:rowOff>9525</xdr:rowOff>
    </xdr:to>
    <xdr:sp>
      <xdr:nvSpPr>
        <xdr:cNvPr id="11" name="Line 12"/>
        <xdr:cNvSpPr>
          <a:spLocks/>
        </xdr:cNvSpPr>
      </xdr:nvSpPr>
      <xdr:spPr>
        <a:xfrm flipH="1" flipV="1">
          <a:off x="0" y="361950"/>
          <a:ext cx="1905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2486025</xdr:colOff>
      <xdr:row>8</xdr:row>
      <xdr:rowOff>9525</xdr:rowOff>
    </xdr:to>
    <xdr:sp>
      <xdr:nvSpPr>
        <xdr:cNvPr id="12" name="Line 13"/>
        <xdr:cNvSpPr>
          <a:spLocks/>
        </xdr:cNvSpPr>
      </xdr:nvSpPr>
      <xdr:spPr>
        <a:xfrm>
          <a:off x="9525" y="1524000"/>
          <a:ext cx="247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13" name="Line 14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4" name="Line 16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5" name="Line 17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6" name="Line 1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7" name="Line 1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" name="Line 20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9" name="Line 21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0" name="Line 22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1" name="Line 23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2" name="Line 24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3" name="Line 25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4" name="Line 26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25" name="Line 27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26" name="Line 28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7" name="Line 29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8" name="Line 30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9" name="Line 31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30" name="Line 32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31" name="Line 33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32" name="Line 34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33" name="Line 35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34" name="Line 36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35" name="Line 37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36" name="Line 38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37" name="Line 39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38" name="Line 40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39" name="Line 41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40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41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" name="Line 2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43" name="Line 1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44" name="Line 1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45" name="Line 20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46" name="Line 23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47" name="Line 32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48" name="Line 18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49" name="Line 19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50" name="Line 20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51" name="Line 23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52" name="Line 32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53" name="Line 18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54" name="Line 19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55" name="Line 20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56" name="Line 23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18</xdr:row>
      <xdr:rowOff>114300</xdr:rowOff>
    </xdr:from>
    <xdr:to>
      <xdr:col>4</xdr:col>
      <xdr:colOff>942975</xdr:colOff>
      <xdr:row>19</xdr:row>
      <xdr:rowOff>9525</xdr:rowOff>
    </xdr:to>
    <xdr:sp>
      <xdr:nvSpPr>
        <xdr:cNvPr id="57" name="Line 32"/>
        <xdr:cNvSpPr>
          <a:spLocks/>
        </xdr:cNvSpPr>
      </xdr:nvSpPr>
      <xdr:spPr>
        <a:xfrm>
          <a:off x="6400800" y="4695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58" name="Line 14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59" name="Line 16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60" name="Line 24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61" name="Line 25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62" name="Line 27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63" name="Line 2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64" name="Line 29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65" name="Line 34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66" name="Line 35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67" name="Line 37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68" name="Line 3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69" name="Line 3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70" name="Line 40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71" name="Line 41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72" name="Line 18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73" name="Line 19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74" name="Line 23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75" name="Line 32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76" name="Line 1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77" name="Line 1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78" name="Line 20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79" name="Line 23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80" name="Line 32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81" name="Line 14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82" name="Line 16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83" name="Line 24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84" name="Line 25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85" name="Line 27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86" name="Line 2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87" name="Line 2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88" name="Line 34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89" name="Line 35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90" name="Line 37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91" name="Line 3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92" name="Line 3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93" name="Line 40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94" name="Line 41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95" name="Line 1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96" name="Line 1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97" name="Line 23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98" name="Line 32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99" name="Line 1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00" name="Line 1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01" name="Line 20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02" name="Line 23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03" name="Line 32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04" name="Line 14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05" name="Line 16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06" name="Line 24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07" name="Line 25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08" name="Line 27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09" name="Line 28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10" name="Line 2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11" name="Line 34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12" name="Line 35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13" name="Line 37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14" name="Line 38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15" name="Line 39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16" name="Line 40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17" name="Line 41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18" name="Line 1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19" name="Line 1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20" name="Line 23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21" name="Line 32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22" name="Line 18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23" name="Line 19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124" name="Line 20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25" name="Line 23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126" name="Line 32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27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128" name="Line 20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29" name="Line 16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0" name="Line 2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1" name="Line 2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2" name="Line 2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3" name="Line 3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4" name="Line 3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5" name="Line 37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6" name="Line 4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7" name="Line 18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8" name="Line 1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39" name="Line 23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40" name="Line 32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41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42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143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44" name="Line 16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45" name="Line 2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46" name="Line 2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47" name="Line 2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48" name="Line 3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49" name="Line 3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0" name="Line 37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1" name="Line 4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2" name="Line 18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3" name="Line 1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4" name="Line 23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5" name="Line 32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6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57" name="Line 2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158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59" name="Line 16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0" name="Line 24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1" name="Line 25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2" name="Line 2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3" name="Line 34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4" name="Line 35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5" name="Line 37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6" name="Line 4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7" name="Line 18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8" name="Line 1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69" name="Line 23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70" name="Line 32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171" name="Line 2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72" name="Line 14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73" name="Line 16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74" name="Line 24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75" name="Line 25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76" name="Line 27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77" name="Line 2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78" name="Line 29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79" name="Line 34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0" name="Line 35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1" name="Line 37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82" name="Line 3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83" name="Line 3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4" name="Line 40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85" name="Line 41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6" name="Line 18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7" name="Line 19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8" name="Line 23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89" name="Line 32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90" name="Line 1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91" name="Line 1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92" name="Line 20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93" name="Line 23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194" name="Line 32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95" name="Line 14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96" name="Line 27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97" name="Line 28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98" name="Line 38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199" name="Line 39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200" name="Line 41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201" name="Line 18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202" name="Line 19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203" name="Line 23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14</xdr:row>
      <xdr:rowOff>114300</xdr:rowOff>
    </xdr:from>
    <xdr:to>
      <xdr:col>4</xdr:col>
      <xdr:colOff>942975</xdr:colOff>
      <xdr:row>15</xdr:row>
      <xdr:rowOff>9525</xdr:rowOff>
    </xdr:to>
    <xdr:sp>
      <xdr:nvSpPr>
        <xdr:cNvPr id="204" name="Line 32"/>
        <xdr:cNvSpPr>
          <a:spLocks/>
        </xdr:cNvSpPr>
      </xdr:nvSpPr>
      <xdr:spPr>
        <a:xfrm>
          <a:off x="6400800" y="3429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05" name="Line 14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06" name="Line 16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07" name="Line 24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08" name="Line 25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09" name="Line 27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10" name="Line 2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11" name="Line 2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12" name="Line 34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13" name="Line 35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14" name="Line 37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15" name="Line 3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16" name="Line 3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17" name="Line 40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18" name="Line 41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19" name="Line 1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20" name="Line 1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21" name="Line 23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22" name="Line 32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23" name="Line 1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24" name="Line 1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25" name="Line 20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26" name="Line 23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27" name="Line 32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28" name="Line 14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29" name="Line 27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30" name="Line 2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31" name="Line 3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32" name="Line 3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33" name="Line 41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34" name="Line 18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114300</xdr:rowOff>
    </xdr:from>
    <xdr:to>
      <xdr:col>4</xdr:col>
      <xdr:colOff>942975</xdr:colOff>
      <xdr:row>16</xdr:row>
      <xdr:rowOff>9525</xdr:rowOff>
    </xdr:to>
    <xdr:sp>
      <xdr:nvSpPr>
        <xdr:cNvPr id="235" name="Line 19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114300</xdr:rowOff>
    </xdr:from>
    <xdr:to>
      <xdr:col>5</xdr:col>
      <xdr:colOff>0</xdr:colOff>
      <xdr:row>16</xdr:row>
      <xdr:rowOff>9525</xdr:rowOff>
    </xdr:to>
    <xdr:sp>
      <xdr:nvSpPr>
        <xdr:cNvPr id="236" name="Line 23"/>
        <xdr:cNvSpPr>
          <a:spLocks/>
        </xdr:cNvSpPr>
      </xdr:nvSpPr>
      <xdr:spPr>
        <a:xfrm>
          <a:off x="6400800" y="3781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114300</xdr:rowOff>
    </xdr:from>
    <xdr:to>
      <xdr:col>5</xdr:col>
      <xdr:colOff>9525</xdr:colOff>
      <xdr:row>17</xdr:row>
      <xdr:rowOff>276225</xdr:rowOff>
    </xdr:to>
    <xdr:sp>
      <xdr:nvSpPr>
        <xdr:cNvPr id="237" name="Line 32"/>
        <xdr:cNvSpPr>
          <a:spLocks/>
        </xdr:cNvSpPr>
      </xdr:nvSpPr>
      <xdr:spPr>
        <a:xfrm>
          <a:off x="6410325" y="4410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38" name="Line 14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39" name="Line 16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40" name="Line 24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41" name="Line 25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42" name="Line 27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43" name="Line 28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44" name="Line 2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45" name="Line 34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46" name="Line 35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47" name="Line 37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48" name="Line 38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49" name="Line 39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50" name="Line 40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51" name="Line 41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52" name="Line 1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53" name="Line 1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54" name="Line 23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55" name="Line 32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56" name="Line 18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57" name="Line 19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58" name="Line 20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59" name="Line 23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17</xdr:row>
      <xdr:rowOff>114300</xdr:rowOff>
    </xdr:from>
    <xdr:to>
      <xdr:col>4</xdr:col>
      <xdr:colOff>942975</xdr:colOff>
      <xdr:row>18</xdr:row>
      <xdr:rowOff>9525</xdr:rowOff>
    </xdr:to>
    <xdr:sp>
      <xdr:nvSpPr>
        <xdr:cNvPr id="260" name="Line 32"/>
        <xdr:cNvSpPr>
          <a:spLocks/>
        </xdr:cNvSpPr>
      </xdr:nvSpPr>
      <xdr:spPr>
        <a:xfrm>
          <a:off x="6400800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1" name="Line 14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2" name="Line 27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3" name="Line 2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4" name="Line 3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5" name="Line 3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6" name="Line 41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7" name="Line 18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8" name="Line 19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69" name="Line 23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16</xdr:row>
      <xdr:rowOff>114300</xdr:rowOff>
    </xdr:from>
    <xdr:to>
      <xdr:col>4</xdr:col>
      <xdr:colOff>942975</xdr:colOff>
      <xdr:row>17</xdr:row>
      <xdr:rowOff>9525</xdr:rowOff>
    </xdr:to>
    <xdr:sp>
      <xdr:nvSpPr>
        <xdr:cNvPr id="270" name="Line 32"/>
        <xdr:cNvSpPr>
          <a:spLocks/>
        </xdr:cNvSpPr>
      </xdr:nvSpPr>
      <xdr:spPr>
        <a:xfrm>
          <a:off x="6400800" y="4048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1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72" name="Line 20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3" name="Line 16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4" name="Line 2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5" name="Line 2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6" name="Line 2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7" name="Line 3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8" name="Line 3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79" name="Line 37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80" name="Line 4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81" name="Line 18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82" name="Line 1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83" name="Line 23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84" name="Line 32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285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86" name="Line 20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87" name="Line 16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88" name="Line 24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89" name="Line 25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0" name="Line 29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1" name="Line 34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2" name="Line 35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3" name="Line 37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4" name="Line 40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5" name="Line 18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6" name="Line 19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7" name="Line 23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8" name="Line 32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10</xdr:row>
      <xdr:rowOff>114300</xdr:rowOff>
    </xdr:from>
    <xdr:to>
      <xdr:col>4</xdr:col>
      <xdr:colOff>942975</xdr:colOff>
      <xdr:row>11</xdr:row>
      <xdr:rowOff>9525</xdr:rowOff>
    </xdr:to>
    <xdr:sp>
      <xdr:nvSpPr>
        <xdr:cNvPr id="299" name="Line 20"/>
        <xdr:cNvSpPr>
          <a:spLocks/>
        </xdr:cNvSpPr>
      </xdr:nvSpPr>
      <xdr:spPr>
        <a:xfrm>
          <a:off x="6400800" y="2200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0" name="Line 16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1" name="Line 2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2" name="Line 2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3" name="Line 2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4" name="Line 3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5" name="Line 3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6" name="Line 37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7" name="Line 4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8" name="Line 18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09" name="Line 1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0" name="Line 23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1" name="Line 32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2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3" name="Line 1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4" name="Line 27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5" name="Line 28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6" name="Line 38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7" name="Line 3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8" name="Line 41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19" name="Line 18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20" name="Line 1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21" name="Line 23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22" name="Line 32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23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24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25" name="Line 16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26" name="Line 2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27" name="Line 2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28" name="Line 2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29" name="Line 3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0" name="Line 3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1" name="Line 37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2" name="Line 4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3" name="Line 18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4" name="Line 1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5" name="Line 23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6" name="Line 32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37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38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39" name="Line 16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0" name="Line 2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1" name="Line 2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2" name="Line 2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3" name="Line 34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4" name="Line 35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5" name="Line 37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6" name="Line 4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7" name="Line 18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8" name="Line 19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49" name="Line 23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50" name="Line 32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11</xdr:row>
      <xdr:rowOff>114300</xdr:rowOff>
    </xdr:from>
    <xdr:to>
      <xdr:col>4</xdr:col>
      <xdr:colOff>942975</xdr:colOff>
      <xdr:row>12</xdr:row>
      <xdr:rowOff>9525</xdr:rowOff>
    </xdr:to>
    <xdr:sp>
      <xdr:nvSpPr>
        <xdr:cNvPr id="351" name="Line 20"/>
        <xdr:cNvSpPr>
          <a:spLocks/>
        </xdr:cNvSpPr>
      </xdr:nvSpPr>
      <xdr:spPr>
        <a:xfrm>
          <a:off x="6400800" y="2495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2" name="Line 16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3" name="Line 2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4" name="Line 2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5" name="Line 2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6" name="Line 3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7" name="Line 3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8" name="Line 37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59" name="Line 4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0" name="Line 18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1" name="Line 1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2" name="Line 23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3" name="Line 32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4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5" name="Line 1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6" name="Line 27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7" name="Line 28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8" name="Line 38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69" name="Line 3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70" name="Line 41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71" name="Line 18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72" name="Line 1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73" name="Line 23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74" name="Line 32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75" name="Line 2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76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77" name="Line 16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78" name="Line 24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79" name="Line 25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0" name="Line 2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1" name="Line 34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2" name="Line 35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3" name="Line 37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4" name="Line 4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5" name="Line 18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6" name="Line 1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7" name="Line 23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8" name="Line 32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389" name="Line 2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0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1" name="Line 16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2" name="Line 2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3" name="Line 2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4" name="Line 2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5" name="Line 34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6" name="Line 35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7" name="Line 37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8" name="Line 4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399" name="Line 18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400" name="Line 19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401" name="Line 23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402" name="Line 32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12</xdr:row>
      <xdr:rowOff>114300</xdr:rowOff>
    </xdr:from>
    <xdr:to>
      <xdr:col>4</xdr:col>
      <xdr:colOff>942975</xdr:colOff>
      <xdr:row>13</xdr:row>
      <xdr:rowOff>9525</xdr:rowOff>
    </xdr:to>
    <xdr:sp>
      <xdr:nvSpPr>
        <xdr:cNvPr id="403" name="Line 20"/>
        <xdr:cNvSpPr>
          <a:spLocks/>
        </xdr:cNvSpPr>
      </xdr:nvSpPr>
      <xdr:spPr>
        <a:xfrm>
          <a:off x="6400800" y="2724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04" name="Line 16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05" name="Line 24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06" name="Line 25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07" name="Line 2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08" name="Line 34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09" name="Line 35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0" name="Line 37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1" name="Line 4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2" name="Line 18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3" name="Line 1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4" name="Line 23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5" name="Line 32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6" name="Line 20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7" name="Line 14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8" name="Line 27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19" name="Line 28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0" name="Line 38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1" name="Line 3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2" name="Line 41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3" name="Line 18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4" name="Line 19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5" name="Line 23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13</xdr:row>
      <xdr:rowOff>114300</xdr:rowOff>
    </xdr:from>
    <xdr:to>
      <xdr:col>4</xdr:col>
      <xdr:colOff>942975</xdr:colOff>
      <xdr:row>14</xdr:row>
      <xdr:rowOff>9525</xdr:rowOff>
    </xdr:to>
    <xdr:sp>
      <xdr:nvSpPr>
        <xdr:cNvPr id="426" name="Line 32"/>
        <xdr:cNvSpPr>
          <a:spLocks/>
        </xdr:cNvSpPr>
      </xdr:nvSpPr>
      <xdr:spPr>
        <a:xfrm>
          <a:off x="6400800" y="3076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345916/#dst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1"/>
    <pageSetUpPr fitToPage="1"/>
  </sheetPr>
  <dimension ref="A2:K1115"/>
  <sheetViews>
    <sheetView zoomScalePageLayoutView="0" workbookViewId="0" topLeftCell="A1">
      <selection activeCell="F83" sqref="F83"/>
    </sheetView>
  </sheetViews>
  <sheetFormatPr defaultColWidth="9.00390625" defaultRowHeight="12.75"/>
  <cols>
    <col min="1" max="1" width="40.375" style="3" customWidth="1"/>
    <col min="2" max="2" width="6.375" style="3" customWidth="1"/>
    <col min="3" max="3" width="21.875" style="3" customWidth="1"/>
    <col min="4" max="4" width="14.75390625" style="3" customWidth="1"/>
    <col min="5" max="5" width="14.375" style="3" customWidth="1"/>
    <col min="6" max="6" width="15.1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2" spans="1:5" ht="18">
      <c r="A2" s="192" t="s">
        <v>374</v>
      </c>
      <c r="B2" s="193"/>
      <c r="C2" s="193"/>
      <c r="D2" s="193"/>
      <c r="E2" s="193"/>
    </row>
    <row r="3" spans="1:6" ht="15.75" thickBot="1">
      <c r="A3" s="45"/>
      <c r="B3" s="4"/>
      <c r="C3" s="4"/>
      <c r="D3" s="4"/>
      <c r="E3" s="46"/>
      <c r="F3" s="47" t="s">
        <v>513</v>
      </c>
    </row>
    <row r="4" spans="1:6" ht="15.75">
      <c r="A4" s="194" t="s">
        <v>795</v>
      </c>
      <c r="B4" s="194"/>
      <c r="C4" s="194"/>
      <c r="D4" s="194"/>
      <c r="E4" s="195"/>
      <c r="F4" s="48" t="s">
        <v>526</v>
      </c>
    </row>
    <row r="5" spans="1:6" ht="12.75">
      <c r="A5" s="21"/>
      <c r="B5" s="49"/>
      <c r="C5" s="49"/>
      <c r="D5" s="49"/>
      <c r="E5" s="50" t="s">
        <v>519</v>
      </c>
      <c r="F5" s="171">
        <v>43922</v>
      </c>
    </row>
    <row r="6" spans="1:6" ht="12.75">
      <c r="A6" s="51" t="s">
        <v>142</v>
      </c>
      <c r="B6" s="94"/>
      <c r="C6" s="94"/>
      <c r="D6" s="95"/>
      <c r="E6" s="50" t="s">
        <v>518</v>
      </c>
      <c r="F6" s="71"/>
    </row>
    <row r="7" spans="1:6" ht="12.75">
      <c r="A7" s="28" t="s">
        <v>208</v>
      </c>
      <c r="B7" s="96"/>
      <c r="C7" s="94"/>
      <c r="D7" s="95"/>
      <c r="E7" s="52" t="s">
        <v>77</v>
      </c>
      <c r="F7" s="72"/>
    </row>
    <row r="8" spans="1:6" ht="12.75">
      <c r="A8" s="28" t="s">
        <v>216</v>
      </c>
      <c r="B8" s="196" t="s">
        <v>379</v>
      </c>
      <c r="C8" s="196"/>
      <c r="D8" s="196"/>
      <c r="E8" s="52" t="s">
        <v>524</v>
      </c>
      <c r="F8" s="73"/>
    </row>
    <row r="9" spans="1:6" ht="12.75">
      <c r="A9" s="53" t="s">
        <v>523</v>
      </c>
      <c r="B9" s="196"/>
      <c r="C9" s="196"/>
      <c r="D9" s="196"/>
      <c r="E9" s="50"/>
      <c r="F9" s="65"/>
    </row>
    <row r="10" spans="1:6" ht="13.5" thickBot="1">
      <c r="A10" s="28" t="s">
        <v>512</v>
      </c>
      <c r="B10" s="28"/>
      <c r="C10" s="28"/>
      <c r="D10" s="29"/>
      <c r="F10" s="54" t="s">
        <v>511</v>
      </c>
    </row>
    <row r="11" spans="1:6" ht="15.75">
      <c r="A11" s="21"/>
      <c r="B11" s="55"/>
      <c r="C11" s="103" t="s">
        <v>520</v>
      </c>
      <c r="D11" s="29"/>
      <c r="E11" s="29"/>
      <c r="F11" s="5"/>
    </row>
    <row r="12" spans="1:6" ht="18">
      <c r="A12" s="111"/>
      <c r="B12" s="34"/>
      <c r="C12" s="35"/>
      <c r="D12" s="101"/>
      <c r="E12" s="56"/>
      <c r="F12" s="5"/>
    </row>
    <row r="13" spans="1:6" ht="12.75">
      <c r="A13" s="188" t="s">
        <v>514</v>
      </c>
      <c r="B13" s="36"/>
      <c r="C13" s="8"/>
      <c r="E13" s="191" t="s">
        <v>510</v>
      </c>
      <c r="F13" s="1"/>
    </row>
    <row r="14" spans="1:6" ht="12.75">
      <c r="A14" s="189"/>
      <c r="B14" s="37" t="s">
        <v>515</v>
      </c>
      <c r="C14" s="66" t="s">
        <v>209</v>
      </c>
      <c r="D14" s="11" t="s">
        <v>527</v>
      </c>
      <c r="E14" s="189"/>
      <c r="F14" s="38"/>
    </row>
    <row r="15" spans="1:6" ht="12.75">
      <c r="A15" s="189"/>
      <c r="B15" s="37" t="s">
        <v>516</v>
      </c>
      <c r="C15" s="66" t="s">
        <v>210</v>
      </c>
      <c r="D15" s="11" t="s">
        <v>528</v>
      </c>
      <c r="E15" s="189"/>
      <c r="F15" s="14" t="s">
        <v>509</v>
      </c>
    </row>
    <row r="16" spans="1:6" ht="12.75">
      <c r="A16" s="189"/>
      <c r="B16" s="37" t="s">
        <v>517</v>
      </c>
      <c r="C16" s="66" t="s">
        <v>211</v>
      </c>
      <c r="D16" s="14" t="s">
        <v>508</v>
      </c>
      <c r="E16" s="189"/>
      <c r="F16" s="14" t="s">
        <v>508</v>
      </c>
    </row>
    <row r="17" spans="1:6" ht="12.75">
      <c r="A17" s="190"/>
      <c r="B17" s="39"/>
      <c r="C17" s="39"/>
      <c r="D17" s="11"/>
      <c r="E17" s="190"/>
      <c r="F17" s="41"/>
    </row>
    <row r="18" spans="1:9" ht="13.5" thickBot="1">
      <c r="A18" s="57">
        <v>1</v>
      </c>
      <c r="B18" s="75">
        <v>2</v>
      </c>
      <c r="C18" s="75">
        <v>3</v>
      </c>
      <c r="D18" s="76">
        <v>4</v>
      </c>
      <c r="E18" s="76">
        <v>5</v>
      </c>
      <c r="F18" s="76">
        <v>6</v>
      </c>
      <c r="H18" s="62"/>
      <c r="I18" s="62"/>
    </row>
    <row r="19" spans="1:9" ht="15.75">
      <c r="A19" s="97" t="s">
        <v>217</v>
      </c>
      <c r="B19" s="77">
        <v>10</v>
      </c>
      <c r="C19" s="78" t="s">
        <v>141</v>
      </c>
      <c r="D19" s="126">
        <f>D20+D82</f>
        <v>2102620.84</v>
      </c>
      <c r="E19" s="126">
        <f>E20+E82+E79</f>
        <v>364171.09</v>
      </c>
      <c r="F19" s="126">
        <f>F20+F82</f>
        <v>1738449.75</v>
      </c>
      <c r="H19" s="62"/>
      <c r="I19" s="62"/>
    </row>
    <row r="20" spans="1:9" ht="12.75">
      <c r="A20" s="90" t="s">
        <v>218</v>
      </c>
      <c r="B20" s="79">
        <v>10</v>
      </c>
      <c r="C20" s="64" t="s">
        <v>219</v>
      </c>
      <c r="D20" s="127">
        <f>D21+D39+D43+D79</f>
        <v>1075247</v>
      </c>
      <c r="E20" s="127">
        <f>E21+E39+E43</f>
        <v>376041.07</v>
      </c>
      <c r="F20" s="127">
        <f>F21+F39+F43</f>
        <v>684205.93</v>
      </c>
      <c r="H20" s="62"/>
      <c r="I20" s="62"/>
    </row>
    <row r="21" spans="1:9" ht="12.75">
      <c r="A21" s="90" t="s">
        <v>220</v>
      </c>
      <c r="B21" s="79">
        <v>10</v>
      </c>
      <c r="C21" s="64" t="s">
        <v>221</v>
      </c>
      <c r="D21" s="99">
        <f>D22</f>
        <v>102304</v>
      </c>
      <c r="E21" s="99">
        <f>E22</f>
        <v>60698.61</v>
      </c>
      <c r="F21" s="99">
        <f>F22</f>
        <v>41605.39</v>
      </c>
      <c r="H21" s="62"/>
      <c r="I21" s="62"/>
    </row>
    <row r="22" spans="1:9" ht="12.75">
      <c r="A22" s="90" t="s">
        <v>222</v>
      </c>
      <c r="B22" s="79">
        <v>10</v>
      </c>
      <c r="C22" s="64" t="s">
        <v>223</v>
      </c>
      <c r="D22" s="99">
        <f>D23+D27+D30</f>
        <v>102304</v>
      </c>
      <c r="E22" s="99">
        <f>E23+E27+E30</f>
        <v>60698.61</v>
      </c>
      <c r="F22" s="99">
        <f>F23+F27+F30</f>
        <v>41605.39</v>
      </c>
      <c r="H22" s="62"/>
      <c r="I22" s="62"/>
    </row>
    <row r="23" spans="1:9" ht="67.5">
      <c r="A23" s="74" t="s">
        <v>700</v>
      </c>
      <c r="B23" s="79">
        <v>10</v>
      </c>
      <c r="C23" s="112" t="s">
        <v>631</v>
      </c>
      <c r="D23" s="99">
        <f>D24+D25+D26</f>
        <v>102186</v>
      </c>
      <c r="E23" s="99">
        <f>E24+E25+E26</f>
        <v>60698.61</v>
      </c>
      <c r="F23" s="99">
        <f>F24+F25+F26</f>
        <v>41487.39</v>
      </c>
      <c r="H23" s="62"/>
      <c r="I23" s="62"/>
    </row>
    <row r="24" spans="1:9" ht="67.5">
      <c r="A24" s="74" t="s">
        <v>700</v>
      </c>
      <c r="B24" s="79"/>
      <c r="C24" s="64" t="s">
        <v>54</v>
      </c>
      <c r="D24" s="92">
        <v>102186</v>
      </c>
      <c r="E24" s="92">
        <f>60453.68+49.07+195.86</f>
        <v>60698.61</v>
      </c>
      <c r="F24" s="99">
        <f aca="true" t="shared" si="0" ref="F24:F107">D24-E24</f>
        <v>41487.39</v>
      </c>
      <c r="H24" s="62"/>
      <c r="I24" s="62"/>
    </row>
    <row r="25" spans="1:9" ht="67.5">
      <c r="A25" s="74" t="s">
        <v>700</v>
      </c>
      <c r="B25" s="79"/>
      <c r="C25" s="64" t="s">
        <v>630</v>
      </c>
      <c r="D25" s="92">
        <v>0</v>
      </c>
      <c r="E25" s="92"/>
      <c r="F25" s="99">
        <f t="shared" si="0"/>
        <v>0</v>
      </c>
      <c r="H25" s="62"/>
      <c r="I25" s="62"/>
    </row>
    <row r="26" spans="1:9" ht="67.5">
      <c r="A26" s="74" t="s">
        <v>700</v>
      </c>
      <c r="B26" s="79"/>
      <c r="C26" s="64" t="s">
        <v>629</v>
      </c>
      <c r="D26" s="92">
        <v>0</v>
      </c>
      <c r="E26" s="92">
        <v>0</v>
      </c>
      <c r="F26" s="99">
        <f>D26-E26</f>
        <v>0</v>
      </c>
      <c r="H26" s="62"/>
      <c r="I26" s="62"/>
    </row>
    <row r="27" spans="1:9" ht="101.25">
      <c r="A27" s="74" t="s">
        <v>701</v>
      </c>
      <c r="B27" s="79">
        <v>10</v>
      </c>
      <c r="C27" s="112" t="s">
        <v>356</v>
      </c>
      <c r="D27" s="99">
        <f>SUM(D28)</f>
        <v>0</v>
      </c>
      <c r="E27" s="99">
        <f>SUM(E28)</f>
        <v>0</v>
      </c>
      <c r="F27" s="99">
        <f>SUM(F28)</f>
        <v>0</v>
      </c>
      <c r="H27" s="62"/>
      <c r="I27" s="62"/>
    </row>
    <row r="28" spans="1:9" ht="101.25">
      <c r="A28" s="74" t="s">
        <v>701</v>
      </c>
      <c r="B28" s="79"/>
      <c r="C28" s="64" t="s">
        <v>356</v>
      </c>
      <c r="D28" s="92">
        <v>0</v>
      </c>
      <c r="E28" s="92">
        <v>0</v>
      </c>
      <c r="F28" s="99">
        <f>D28-E28</f>
        <v>0</v>
      </c>
      <c r="H28" s="62"/>
      <c r="I28" s="62"/>
    </row>
    <row r="29" spans="1:9" ht="101.25">
      <c r="A29" s="74" t="s">
        <v>701</v>
      </c>
      <c r="B29" s="79"/>
      <c r="C29" s="64" t="s">
        <v>670</v>
      </c>
      <c r="D29" s="92">
        <v>0</v>
      </c>
      <c r="E29" s="92">
        <v>0</v>
      </c>
      <c r="F29" s="99">
        <f>D29-E29</f>
        <v>0</v>
      </c>
      <c r="H29" s="62"/>
      <c r="I29" s="62"/>
    </row>
    <row r="30" spans="1:9" ht="101.25">
      <c r="A30" s="74" t="s">
        <v>701</v>
      </c>
      <c r="B30" s="79"/>
      <c r="C30" s="112" t="s">
        <v>53</v>
      </c>
      <c r="D30" s="99">
        <f>SUM(D31:D32)</f>
        <v>118</v>
      </c>
      <c r="E30" s="99">
        <f>SUM(E31:E32)</f>
        <v>0</v>
      </c>
      <c r="F30" s="99">
        <f>SUM(F31:F32)</f>
        <v>118</v>
      </c>
      <c r="H30" s="62"/>
      <c r="I30" s="62"/>
    </row>
    <row r="31" spans="1:9" ht="101.25">
      <c r="A31" s="74" t="s">
        <v>701</v>
      </c>
      <c r="B31" s="79"/>
      <c r="C31" s="112" t="s">
        <v>53</v>
      </c>
      <c r="D31" s="92">
        <v>118</v>
      </c>
      <c r="E31" s="92">
        <v>0</v>
      </c>
      <c r="F31" s="99">
        <f>D31-E31</f>
        <v>118</v>
      </c>
      <c r="H31" s="62"/>
      <c r="I31" s="62"/>
    </row>
    <row r="32" spans="1:9" ht="101.25">
      <c r="A32" s="74" t="s">
        <v>701</v>
      </c>
      <c r="B32" s="79"/>
      <c r="C32" s="112" t="s">
        <v>294</v>
      </c>
      <c r="D32" s="92">
        <v>0</v>
      </c>
      <c r="E32" s="92">
        <v>0</v>
      </c>
      <c r="F32" s="99">
        <f>D32-E32</f>
        <v>0</v>
      </c>
      <c r="H32" s="62"/>
      <c r="I32" s="62"/>
    </row>
    <row r="33" spans="1:9" ht="31.5" customHeight="1" hidden="1">
      <c r="A33" s="132" t="s">
        <v>205</v>
      </c>
      <c r="B33" s="133">
        <v>10</v>
      </c>
      <c r="C33" s="113" t="s">
        <v>204</v>
      </c>
      <c r="D33" s="127">
        <f>D34</f>
        <v>0</v>
      </c>
      <c r="E33" s="127">
        <f>E34</f>
        <v>0</v>
      </c>
      <c r="F33" s="99">
        <f t="shared" si="0"/>
        <v>0</v>
      </c>
      <c r="H33" s="62"/>
      <c r="I33" s="62"/>
    </row>
    <row r="34" spans="1:9" ht="33.75" hidden="1">
      <c r="A34" s="74" t="s">
        <v>207</v>
      </c>
      <c r="B34" s="79">
        <v>10</v>
      </c>
      <c r="C34" s="134" t="s">
        <v>206</v>
      </c>
      <c r="D34" s="127">
        <f>D35+D36+D37+D38</f>
        <v>0</v>
      </c>
      <c r="E34" s="127">
        <f>E35+E36+E37+E38</f>
        <v>0</v>
      </c>
      <c r="F34" s="99">
        <f t="shared" si="0"/>
        <v>0</v>
      </c>
      <c r="H34" s="62"/>
      <c r="I34" s="62"/>
    </row>
    <row r="35" spans="1:9" ht="33.75" hidden="1">
      <c r="A35" s="74" t="s">
        <v>541</v>
      </c>
      <c r="B35" s="79">
        <v>10</v>
      </c>
      <c r="C35" s="112" t="s">
        <v>479</v>
      </c>
      <c r="D35" s="92">
        <v>0</v>
      </c>
      <c r="E35" s="92">
        <v>0</v>
      </c>
      <c r="F35" s="99">
        <f t="shared" si="0"/>
        <v>0</v>
      </c>
      <c r="H35" s="62"/>
      <c r="I35" s="62"/>
    </row>
    <row r="36" spans="1:9" ht="45" hidden="1">
      <c r="A36" s="74" t="s">
        <v>133</v>
      </c>
      <c r="B36" s="79">
        <v>10</v>
      </c>
      <c r="C36" s="112" t="s">
        <v>480</v>
      </c>
      <c r="D36" s="92">
        <v>0</v>
      </c>
      <c r="E36" s="92">
        <v>0</v>
      </c>
      <c r="F36" s="99">
        <f t="shared" si="0"/>
        <v>0</v>
      </c>
      <c r="H36" s="62"/>
      <c r="I36" s="62"/>
    </row>
    <row r="37" spans="1:9" ht="45" hidden="1">
      <c r="A37" s="74" t="s">
        <v>501</v>
      </c>
      <c r="B37" s="79">
        <v>10</v>
      </c>
      <c r="C37" s="112" t="s">
        <v>131</v>
      </c>
      <c r="D37" s="92">
        <v>0</v>
      </c>
      <c r="E37" s="92">
        <v>0</v>
      </c>
      <c r="F37" s="99">
        <f t="shared" si="0"/>
        <v>0</v>
      </c>
      <c r="H37" s="62"/>
      <c r="I37" s="62"/>
    </row>
    <row r="38" spans="1:9" ht="45" hidden="1">
      <c r="A38" s="74" t="s">
        <v>502</v>
      </c>
      <c r="B38" s="79">
        <v>10</v>
      </c>
      <c r="C38" s="112" t="s">
        <v>132</v>
      </c>
      <c r="D38" s="92">
        <v>0</v>
      </c>
      <c r="E38" s="92">
        <v>0</v>
      </c>
      <c r="F38" s="99">
        <f t="shared" si="0"/>
        <v>0</v>
      </c>
      <c r="H38" s="62"/>
      <c r="I38" s="62"/>
    </row>
    <row r="39" spans="1:9" ht="12.75">
      <c r="A39" s="90" t="s">
        <v>224</v>
      </c>
      <c r="B39" s="79">
        <v>10</v>
      </c>
      <c r="C39" s="64" t="s">
        <v>225</v>
      </c>
      <c r="D39" s="99">
        <f>D40</f>
        <v>28160</v>
      </c>
      <c r="E39" s="99">
        <f>E40</f>
        <v>0</v>
      </c>
      <c r="F39" s="99">
        <f t="shared" si="0"/>
        <v>28160</v>
      </c>
      <c r="H39" s="62"/>
      <c r="I39" s="62"/>
    </row>
    <row r="40" spans="1:9" ht="12.75">
      <c r="A40" s="74" t="s">
        <v>226</v>
      </c>
      <c r="B40" s="79">
        <v>10</v>
      </c>
      <c r="C40" s="64" t="s">
        <v>227</v>
      </c>
      <c r="D40" s="99">
        <f>D41+D42</f>
        <v>28160</v>
      </c>
      <c r="E40" s="99">
        <f>E41+E42</f>
        <v>0</v>
      </c>
      <c r="F40" s="99">
        <f t="shared" si="0"/>
        <v>28160</v>
      </c>
      <c r="H40" s="62"/>
      <c r="I40" s="62"/>
    </row>
    <row r="41" spans="1:9" ht="12.75">
      <c r="A41" s="74" t="s">
        <v>226</v>
      </c>
      <c r="B41" s="79">
        <v>10</v>
      </c>
      <c r="C41" s="64" t="s">
        <v>55</v>
      </c>
      <c r="D41" s="92">
        <v>28160</v>
      </c>
      <c r="E41" s="92">
        <v>0</v>
      </c>
      <c r="F41" s="99">
        <f t="shared" si="0"/>
        <v>28160</v>
      </c>
      <c r="H41" s="62"/>
      <c r="I41" s="62"/>
    </row>
    <row r="42" spans="1:9" ht="23.25" customHeight="1">
      <c r="A42" s="74" t="s">
        <v>228</v>
      </c>
      <c r="B42" s="79">
        <v>10</v>
      </c>
      <c r="C42" s="64" t="s">
        <v>229</v>
      </c>
      <c r="D42" s="92"/>
      <c r="E42" s="92"/>
      <c r="F42" s="99">
        <f t="shared" si="0"/>
        <v>0</v>
      </c>
      <c r="H42" s="62"/>
      <c r="I42" s="62"/>
    </row>
    <row r="43" spans="1:9" ht="12.75">
      <c r="A43" s="90" t="s">
        <v>66</v>
      </c>
      <c r="B43" s="79">
        <v>10</v>
      </c>
      <c r="C43" s="64" t="s">
        <v>67</v>
      </c>
      <c r="D43" s="99">
        <f>D44+D48</f>
        <v>929783</v>
      </c>
      <c r="E43" s="99">
        <f>E44+E48</f>
        <v>315342.46</v>
      </c>
      <c r="F43" s="99">
        <f>F44+F48</f>
        <v>614440.54</v>
      </c>
      <c r="H43" s="62"/>
      <c r="I43" s="62"/>
    </row>
    <row r="44" spans="1:9" ht="12.75">
      <c r="A44" s="87" t="s">
        <v>68</v>
      </c>
      <c r="B44" s="79">
        <v>10</v>
      </c>
      <c r="C44" s="64" t="s">
        <v>69</v>
      </c>
      <c r="D44" s="99">
        <f>D45+D46+D47</f>
        <v>62750</v>
      </c>
      <c r="E44" s="99">
        <f>E45+E46+E47</f>
        <v>1943.02</v>
      </c>
      <c r="F44" s="99">
        <f>F45+F46+F47</f>
        <v>60806.98</v>
      </c>
      <c r="H44" s="62"/>
      <c r="I44" s="62"/>
    </row>
    <row r="45" spans="1:9" ht="69" customHeight="1">
      <c r="A45" s="74" t="s">
        <v>280</v>
      </c>
      <c r="B45" s="79">
        <v>10</v>
      </c>
      <c r="C45" s="64" t="s">
        <v>281</v>
      </c>
      <c r="D45" s="92">
        <v>62750</v>
      </c>
      <c r="E45" s="92">
        <f>1921+22.02</f>
        <v>1943.02</v>
      </c>
      <c r="F45" s="99">
        <f>D45-E45</f>
        <v>60806.98</v>
      </c>
      <c r="H45" s="62"/>
      <c r="I45" s="62"/>
    </row>
    <row r="46" spans="1:9" ht="62.25" customHeight="1">
      <c r="A46" s="74" t="s">
        <v>283</v>
      </c>
      <c r="B46" s="79">
        <v>10</v>
      </c>
      <c r="C46" s="64" t="s">
        <v>282</v>
      </c>
      <c r="D46" s="92"/>
      <c r="E46" s="92">
        <v>0</v>
      </c>
      <c r="F46" s="99">
        <f t="shared" si="0"/>
        <v>0</v>
      </c>
      <c r="H46" s="62"/>
      <c r="I46" s="62"/>
    </row>
    <row r="47" spans="1:9" ht="73.5" customHeight="1">
      <c r="A47" s="74" t="s">
        <v>284</v>
      </c>
      <c r="B47" s="79">
        <v>10</v>
      </c>
      <c r="C47" s="64" t="s">
        <v>285</v>
      </c>
      <c r="D47" s="92">
        <v>0</v>
      </c>
      <c r="E47" s="92">
        <v>0</v>
      </c>
      <c r="F47" s="99">
        <f t="shared" si="0"/>
        <v>0</v>
      </c>
      <c r="H47" s="62"/>
      <c r="I47" s="62"/>
    </row>
    <row r="48" spans="1:9" ht="22.5" customHeight="1">
      <c r="A48" s="87" t="s">
        <v>70</v>
      </c>
      <c r="B48" s="79">
        <v>10</v>
      </c>
      <c r="C48" s="64" t="s">
        <v>71</v>
      </c>
      <c r="D48" s="99">
        <f>D49+D51</f>
        <v>867033</v>
      </c>
      <c r="E48" s="99">
        <f>E49+E51</f>
        <v>313399.44</v>
      </c>
      <c r="F48" s="99">
        <f>F49+F51</f>
        <v>553633.56</v>
      </c>
      <c r="H48" s="62"/>
      <c r="I48" s="62"/>
    </row>
    <row r="49" spans="1:9" ht="45" customHeight="1">
      <c r="A49" s="74" t="s">
        <v>80</v>
      </c>
      <c r="B49" s="79">
        <v>10</v>
      </c>
      <c r="C49" s="64" t="s">
        <v>625</v>
      </c>
      <c r="D49" s="99">
        <f>SUM(D50)</f>
        <v>515901</v>
      </c>
      <c r="E49" s="99">
        <f>SUM(E50)</f>
        <v>298455.37</v>
      </c>
      <c r="F49" s="99">
        <f>SUM(F50)</f>
        <v>217445.63</v>
      </c>
      <c r="H49" s="62"/>
      <c r="I49" s="62"/>
    </row>
    <row r="50" spans="1:9" ht="64.5" customHeight="1">
      <c r="A50" s="74" t="s">
        <v>243</v>
      </c>
      <c r="B50" s="79">
        <v>10</v>
      </c>
      <c r="C50" s="64" t="s">
        <v>626</v>
      </c>
      <c r="D50" s="92">
        <v>515901</v>
      </c>
      <c r="E50" s="92">
        <f>284233.5+14221.87</f>
        <v>298455.37</v>
      </c>
      <c r="F50" s="99">
        <f t="shared" si="0"/>
        <v>217445.63</v>
      </c>
      <c r="H50" s="62"/>
      <c r="I50" s="62"/>
    </row>
    <row r="51" spans="1:9" ht="51.75" customHeight="1">
      <c r="A51" s="74" t="s">
        <v>381</v>
      </c>
      <c r="B51" s="79">
        <v>10</v>
      </c>
      <c r="C51" s="64" t="s">
        <v>245</v>
      </c>
      <c r="D51" s="99">
        <f>D52+D53</f>
        <v>351132</v>
      </c>
      <c r="E51" s="99">
        <f>E52+E53</f>
        <v>14944.07</v>
      </c>
      <c r="F51" s="99">
        <f>F52+F53</f>
        <v>336187.93</v>
      </c>
      <c r="H51" s="62"/>
      <c r="I51" s="62"/>
    </row>
    <row r="52" spans="1:9" ht="67.5">
      <c r="A52" s="74" t="s">
        <v>279</v>
      </c>
      <c r="B52" s="79">
        <v>10</v>
      </c>
      <c r="C52" s="64" t="s">
        <v>244</v>
      </c>
      <c r="D52" s="92">
        <v>351132</v>
      </c>
      <c r="E52" s="92">
        <f>14704.16+239.91</f>
        <v>14944.07</v>
      </c>
      <c r="F52" s="99">
        <f t="shared" si="0"/>
        <v>336187.93</v>
      </c>
      <c r="H52" s="62"/>
      <c r="I52" s="62"/>
    </row>
    <row r="53" spans="1:9" ht="44.25" customHeight="1">
      <c r="A53" s="74" t="s">
        <v>286</v>
      </c>
      <c r="B53" s="79">
        <v>10</v>
      </c>
      <c r="C53" s="64" t="s">
        <v>287</v>
      </c>
      <c r="D53" s="92"/>
      <c r="E53" s="92">
        <v>0</v>
      </c>
      <c r="F53" s="99">
        <f t="shared" si="0"/>
        <v>0</v>
      </c>
      <c r="H53" s="62"/>
      <c r="I53" s="62"/>
    </row>
    <row r="54" spans="1:9" ht="33.75" hidden="1">
      <c r="A54" s="90" t="s">
        <v>230</v>
      </c>
      <c r="B54" s="79">
        <v>10</v>
      </c>
      <c r="C54" s="122" t="s">
        <v>231</v>
      </c>
      <c r="D54" s="99">
        <f aca="true" t="shared" si="1" ref="D54:E56">D55</f>
        <v>0</v>
      </c>
      <c r="E54" s="99">
        <f t="shared" si="1"/>
        <v>0</v>
      </c>
      <c r="F54" s="99">
        <f t="shared" si="0"/>
        <v>0</v>
      </c>
      <c r="H54" s="62"/>
      <c r="I54" s="62"/>
    </row>
    <row r="55" spans="1:9" ht="12.75" hidden="1">
      <c r="A55" s="98" t="s">
        <v>382</v>
      </c>
      <c r="B55" s="79">
        <v>10</v>
      </c>
      <c r="C55" s="64" t="s">
        <v>383</v>
      </c>
      <c r="D55" s="99">
        <f t="shared" si="1"/>
        <v>0</v>
      </c>
      <c r="E55" s="99">
        <f t="shared" si="1"/>
        <v>0</v>
      </c>
      <c r="F55" s="99">
        <f t="shared" si="0"/>
        <v>0</v>
      </c>
      <c r="H55" s="62"/>
      <c r="I55" s="62"/>
    </row>
    <row r="56" spans="1:9" ht="22.5" hidden="1">
      <c r="A56" s="74" t="s">
        <v>384</v>
      </c>
      <c r="B56" s="79">
        <v>10</v>
      </c>
      <c r="C56" s="64" t="s">
        <v>385</v>
      </c>
      <c r="D56" s="99">
        <f t="shared" si="1"/>
        <v>0</v>
      </c>
      <c r="E56" s="99">
        <f t="shared" si="1"/>
        <v>0</v>
      </c>
      <c r="F56" s="99">
        <f t="shared" si="0"/>
        <v>0</v>
      </c>
      <c r="H56" s="62"/>
      <c r="I56" s="62"/>
    </row>
    <row r="57" spans="1:9" ht="0.75" customHeight="1" hidden="1">
      <c r="A57" s="74" t="s">
        <v>122</v>
      </c>
      <c r="B57" s="79">
        <v>10</v>
      </c>
      <c r="C57" s="64" t="s">
        <v>116</v>
      </c>
      <c r="D57" s="92">
        <v>0</v>
      </c>
      <c r="E57" s="92">
        <v>0</v>
      </c>
      <c r="F57" s="99">
        <f t="shared" si="0"/>
        <v>0</v>
      </c>
      <c r="H57" s="62"/>
      <c r="I57" s="62"/>
    </row>
    <row r="58" spans="1:9" ht="33.75" hidden="1">
      <c r="A58" s="90" t="s">
        <v>232</v>
      </c>
      <c r="B58" s="79">
        <v>10</v>
      </c>
      <c r="C58" s="64" t="s">
        <v>233</v>
      </c>
      <c r="D58" s="99">
        <f>D59</f>
        <v>0</v>
      </c>
      <c r="E58" s="99">
        <f>E59</f>
        <v>0</v>
      </c>
      <c r="F58" s="99">
        <f t="shared" si="0"/>
        <v>0</v>
      </c>
      <c r="H58" s="62"/>
      <c r="I58" s="62"/>
    </row>
    <row r="59" spans="1:9" ht="78.75" hidden="1">
      <c r="A59" s="74" t="s">
        <v>114</v>
      </c>
      <c r="B59" s="79">
        <v>10</v>
      </c>
      <c r="C59" s="64" t="s">
        <v>101</v>
      </c>
      <c r="D59" s="99">
        <f>D60+D64+D62</f>
        <v>0</v>
      </c>
      <c r="E59" s="99">
        <f>E60+E64+E62</f>
        <v>0</v>
      </c>
      <c r="F59" s="99">
        <f t="shared" si="0"/>
        <v>0</v>
      </c>
      <c r="H59" s="62"/>
      <c r="I59" s="62"/>
    </row>
    <row r="60" spans="1:11" ht="56.25" hidden="1">
      <c r="A60" s="74" t="s">
        <v>104</v>
      </c>
      <c r="B60" s="79">
        <v>10</v>
      </c>
      <c r="C60" s="64" t="s">
        <v>105</v>
      </c>
      <c r="D60" s="99">
        <f>D61</f>
        <v>0</v>
      </c>
      <c r="E60" s="99">
        <f>E61</f>
        <v>0</v>
      </c>
      <c r="F60" s="99">
        <f t="shared" si="0"/>
        <v>0</v>
      </c>
      <c r="H60" s="62"/>
      <c r="I60" s="62"/>
      <c r="K60" s="125"/>
    </row>
    <row r="61" spans="1:9" ht="67.5" hidden="1">
      <c r="A61" s="74" t="s">
        <v>257</v>
      </c>
      <c r="B61" s="79">
        <v>10</v>
      </c>
      <c r="C61" s="64" t="s">
        <v>51</v>
      </c>
      <c r="D61" s="92">
        <v>0</v>
      </c>
      <c r="E61" s="92">
        <v>0</v>
      </c>
      <c r="F61" s="99">
        <f t="shared" si="0"/>
        <v>0</v>
      </c>
      <c r="H61" s="62"/>
      <c r="I61" s="62"/>
    </row>
    <row r="62" spans="1:9" ht="67.5" hidden="1">
      <c r="A62" s="74" t="s">
        <v>85</v>
      </c>
      <c r="B62" s="79"/>
      <c r="C62" s="64" t="s">
        <v>594</v>
      </c>
      <c r="D62" s="99">
        <f>D63</f>
        <v>0</v>
      </c>
      <c r="E62" s="99">
        <f>E63</f>
        <v>0</v>
      </c>
      <c r="F62" s="99">
        <f>F63</f>
        <v>0</v>
      </c>
      <c r="H62" s="62"/>
      <c r="I62" s="62"/>
    </row>
    <row r="63" spans="1:9" ht="56.25" hidden="1">
      <c r="A63" s="74" t="s">
        <v>81</v>
      </c>
      <c r="B63" s="79"/>
      <c r="C63" s="64" t="s">
        <v>593</v>
      </c>
      <c r="D63" s="92"/>
      <c r="E63" s="92"/>
      <c r="F63" s="99">
        <f t="shared" si="0"/>
        <v>0</v>
      </c>
      <c r="H63" s="62"/>
      <c r="I63" s="62"/>
    </row>
    <row r="64" spans="1:9" ht="18.75" customHeight="1" hidden="1">
      <c r="A64" s="74" t="s">
        <v>236</v>
      </c>
      <c r="B64" s="79">
        <v>10</v>
      </c>
      <c r="C64" s="64" t="s">
        <v>237</v>
      </c>
      <c r="D64" s="99">
        <f>D65</f>
        <v>0</v>
      </c>
      <c r="E64" s="99">
        <f>E65</f>
        <v>0</v>
      </c>
      <c r="F64" s="99">
        <f t="shared" si="0"/>
        <v>0</v>
      </c>
      <c r="H64" s="62"/>
      <c r="I64" s="62"/>
    </row>
    <row r="65" spans="1:9" ht="67.5" hidden="1">
      <c r="A65" s="74" t="s">
        <v>78</v>
      </c>
      <c r="B65" s="79">
        <v>10</v>
      </c>
      <c r="C65" s="64" t="s">
        <v>79</v>
      </c>
      <c r="D65" s="92"/>
      <c r="E65" s="92"/>
      <c r="F65" s="99">
        <f t="shared" si="0"/>
        <v>0</v>
      </c>
      <c r="H65" s="62"/>
      <c r="I65" s="62"/>
    </row>
    <row r="66" spans="1:9" ht="78.75" hidden="1">
      <c r="A66" s="74" t="s">
        <v>234</v>
      </c>
      <c r="B66" s="79">
        <v>10</v>
      </c>
      <c r="C66" s="64" t="s">
        <v>235</v>
      </c>
      <c r="D66" s="99">
        <f>D67</f>
        <v>0</v>
      </c>
      <c r="E66" s="99">
        <f>E67</f>
        <v>0</v>
      </c>
      <c r="F66" s="99">
        <f t="shared" si="0"/>
        <v>0</v>
      </c>
      <c r="H66" s="62"/>
      <c r="I66" s="62"/>
    </row>
    <row r="67" spans="1:9" ht="67.5" hidden="1">
      <c r="A67" s="74" t="s">
        <v>537</v>
      </c>
      <c r="B67" s="79">
        <v>10</v>
      </c>
      <c r="C67" s="64" t="s">
        <v>538</v>
      </c>
      <c r="D67" s="99">
        <f>D68</f>
        <v>0</v>
      </c>
      <c r="E67" s="99">
        <f>E68</f>
        <v>0</v>
      </c>
      <c r="F67" s="99">
        <f t="shared" si="0"/>
        <v>0</v>
      </c>
      <c r="H67" s="62"/>
      <c r="I67" s="62"/>
    </row>
    <row r="68" spans="1:9" ht="67.5" hidden="1">
      <c r="A68" s="74" t="s">
        <v>539</v>
      </c>
      <c r="B68" s="79">
        <v>10</v>
      </c>
      <c r="C68" s="64" t="s">
        <v>540</v>
      </c>
      <c r="D68" s="92"/>
      <c r="E68" s="92"/>
      <c r="F68" s="99">
        <f t="shared" si="0"/>
        <v>0</v>
      </c>
      <c r="H68" s="62"/>
      <c r="I68" s="62"/>
    </row>
    <row r="69" spans="1:9" ht="22.5" hidden="1">
      <c r="A69" s="90" t="s">
        <v>238</v>
      </c>
      <c r="B69" s="79">
        <v>10</v>
      </c>
      <c r="C69" s="122" t="s">
        <v>239</v>
      </c>
      <c r="D69" s="99">
        <f aca="true" t="shared" si="2" ref="D69:E71">D70</f>
        <v>0</v>
      </c>
      <c r="E69" s="99">
        <f t="shared" si="2"/>
        <v>0</v>
      </c>
      <c r="F69" s="99">
        <f t="shared" si="0"/>
        <v>0</v>
      </c>
      <c r="H69" s="62"/>
      <c r="I69" s="62"/>
    </row>
    <row r="70" spans="1:9" ht="22.5" hidden="1">
      <c r="A70" s="74" t="s">
        <v>258</v>
      </c>
      <c r="B70" s="79">
        <v>10</v>
      </c>
      <c r="C70" s="64" t="s">
        <v>295</v>
      </c>
      <c r="D70" s="99">
        <f t="shared" si="2"/>
        <v>0</v>
      </c>
      <c r="E70" s="99">
        <f t="shared" si="2"/>
        <v>0</v>
      </c>
      <c r="F70" s="99">
        <f t="shared" si="0"/>
        <v>0</v>
      </c>
      <c r="H70" s="62"/>
      <c r="I70" s="62"/>
    </row>
    <row r="71" spans="1:9" ht="12.75" hidden="1">
      <c r="A71" s="74" t="s">
        <v>268</v>
      </c>
      <c r="B71" s="79">
        <v>10</v>
      </c>
      <c r="C71" s="64" t="s">
        <v>296</v>
      </c>
      <c r="D71" s="99">
        <f t="shared" si="2"/>
        <v>0</v>
      </c>
      <c r="E71" s="99">
        <f t="shared" si="2"/>
        <v>0</v>
      </c>
      <c r="F71" s="99">
        <f t="shared" si="0"/>
        <v>0</v>
      </c>
      <c r="H71" s="62"/>
      <c r="I71" s="62"/>
    </row>
    <row r="72" spans="1:9" ht="22.5" hidden="1">
      <c r="A72" s="74" t="s">
        <v>270</v>
      </c>
      <c r="B72" s="79">
        <v>10</v>
      </c>
      <c r="C72" s="64" t="s">
        <v>269</v>
      </c>
      <c r="D72" s="92"/>
      <c r="E72" s="92"/>
      <c r="F72" s="99"/>
      <c r="H72" s="62"/>
      <c r="I72" s="62"/>
    </row>
    <row r="73" spans="1:9" ht="22.5" hidden="1">
      <c r="A73" s="90" t="s">
        <v>259</v>
      </c>
      <c r="B73" s="79">
        <v>10</v>
      </c>
      <c r="C73" s="122" t="s">
        <v>260</v>
      </c>
      <c r="D73" s="99">
        <f>D74+D77+D78</f>
        <v>0</v>
      </c>
      <c r="E73" s="99">
        <f>E74+E77+E78</f>
        <v>0</v>
      </c>
      <c r="F73" s="99">
        <f t="shared" si="0"/>
        <v>0</v>
      </c>
      <c r="H73" s="62"/>
      <c r="I73" s="62"/>
    </row>
    <row r="74" spans="1:9" ht="45" hidden="1">
      <c r="A74" s="74" t="s">
        <v>261</v>
      </c>
      <c r="B74" s="79">
        <v>10</v>
      </c>
      <c r="C74" s="64" t="s">
        <v>262</v>
      </c>
      <c r="D74" s="99">
        <f>D75</f>
        <v>0</v>
      </c>
      <c r="E74" s="99">
        <f>E75</f>
        <v>0</v>
      </c>
      <c r="F74" s="99">
        <f t="shared" si="0"/>
        <v>0</v>
      </c>
      <c r="H74" s="62"/>
      <c r="I74" s="62"/>
    </row>
    <row r="75" spans="1:9" ht="33.75" hidden="1">
      <c r="A75" s="74" t="s">
        <v>152</v>
      </c>
      <c r="B75" s="79">
        <v>10</v>
      </c>
      <c r="C75" s="64" t="s">
        <v>153</v>
      </c>
      <c r="D75" s="99">
        <f>D76</f>
        <v>0</v>
      </c>
      <c r="E75" s="99">
        <f>E76</f>
        <v>0</v>
      </c>
      <c r="F75" s="99">
        <f t="shared" si="0"/>
        <v>0</v>
      </c>
      <c r="H75" s="62"/>
      <c r="I75" s="62"/>
    </row>
    <row r="76" spans="1:9" ht="45" hidden="1">
      <c r="A76" s="74" t="s">
        <v>143</v>
      </c>
      <c r="B76" s="79">
        <v>10</v>
      </c>
      <c r="C76" s="64" t="s">
        <v>271</v>
      </c>
      <c r="D76" s="92">
        <v>0</v>
      </c>
      <c r="E76" s="92">
        <v>0</v>
      </c>
      <c r="F76" s="99">
        <f t="shared" si="0"/>
        <v>0</v>
      </c>
      <c r="H76" s="62"/>
      <c r="I76" s="62"/>
    </row>
    <row r="77" spans="1:9" ht="12.75" hidden="1">
      <c r="A77" s="74"/>
      <c r="B77" s="79"/>
      <c r="C77" s="64"/>
      <c r="D77" s="92"/>
      <c r="E77" s="92"/>
      <c r="F77" s="99"/>
      <c r="H77" s="62"/>
      <c r="I77" s="62"/>
    </row>
    <row r="78" spans="1:9" ht="12.75" hidden="1">
      <c r="A78" s="74"/>
      <c r="B78" s="79"/>
      <c r="C78" s="64"/>
      <c r="D78" s="92"/>
      <c r="E78" s="92"/>
      <c r="F78" s="99"/>
      <c r="H78" s="62"/>
      <c r="I78" s="62"/>
    </row>
    <row r="79" spans="1:9" ht="12.75">
      <c r="A79" s="186" t="s">
        <v>789</v>
      </c>
      <c r="B79" s="79">
        <v>10</v>
      </c>
      <c r="C79" s="64" t="s">
        <v>792</v>
      </c>
      <c r="D79" s="99">
        <f>D80</f>
        <v>15000</v>
      </c>
      <c r="E79" s="99">
        <f>E80</f>
        <v>15000</v>
      </c>
      <c r="F79" s="99">
        <f t="shared" si="0"/>
        <v>0</v>
      </c>
      <c r="H79" s="62"/>
      <c r="I79" s="62"/>
    </row>
    <row r="80" spans="1:9" ht="12.75">
      <c r="A80" s="186" t="s">
        <v>789</v>
      </c>
      <c r="B80" s="79">
        <v>10</v>
      </c>
      <c r="C80" s="64" t="s">
        <v>793</v>
      </c>
      <c r="D80" s="99">
        <f>D81</f>
        <v>15000</v>
      </c>
      <c r="E80" s="99">
        <f>E81</f>
        <v>15000</v>
      </c>
      <c r="F80" s="99">
        <f t="shared" si="0"/>
        <v>0</v>
      </c>
      <c r="H80" s="62"/>
      <c r="I80" s="62"/>
    </row>
    <row r="81" spans="1:9" ht="33.75">
      <c r="A81" s="187" t="s">
        <v>790</v>
      </c>
      <c r="B81" s="79">
        <v>10</v>
      </c>
      <c r="C81" s="64" t="s">
        <v>791</v>
      </c>
      <c r="D81" s="92">
        <v>15000</v>
      </c>
      <c r="E81" s="92">
        <v>15000</v>
      </c>
      <c r="F81" s="99">
        <f t="shared" si="0"/>
        <v>0</v>
      </c>
      <c r="H81" s="62"/>
      <c r="I81" s="62"/>
    </row>
    <row r="82" spans="1:9" ht="12.75">
      <c r="A82" s="90" t="s">
        <v>144</v>
      </c>
      <c r="B82" s="79">
        <v>10</v>
      </c>
      <c r="C82" s="100" t="s">
        <v>145</v>
      </c>
      <c r="D82" s="99">
        <f>D83+D103+D106+D108</f>
        <v>1027373.84</v>
      </c>
      <c r="E82" s="99">
        <f>E83+E103+E106+E108+E89</f>
        <v>-26869.980000000003</v>
      </c>
      <c r="F82" s="99">
        <f>F83+F103+F106+F89</f>
        <v>1054243.82</v>
      </c>
      <c r="H82" s="62"/>
      <c r="I82" s="62"/>
    </row>
    <row r="83" spans="1:9" ht="33.75">
      <c r="A83" s="90" t="s">
        <v>146</v>
      </c>
      <c r="B83" s="79">
        <v>10</v>
      </c>
      <c r="C83" s="64" t="s">
        <v>559</v>
      </c>
      <c r="D83" s="99">
        <f>D84+D92+D96+D89</f>
        <v>1068032</v>
      </c>
      <c r="E83" s="99">
        <f>E84+E92+E96</f>
        <v>13788.18</v>
      </c>
      <c r="F83" s="99">
        <f>F84+F92+F96</f>
        <v>674387.8200000001</v>
      </c>
      <c r="H83" s="62"/>
      <c r="I83" s="62"/>
    </row>
    <row r="84" spans="1:9" ht="24">
      <c r="A84" s="87" t="s">
        <v>560</v>
      </c>
      <c r="B84" s="79">
        <v>10</v>
      </c>
      <c r="C84" s="64" t="s">
        <v>751</v>
      </c>
      <c r="D84" s="99">
        <f>D85+D87</f>
        <v>520490</v>
      </c>
      <c r="E84" s="99">
        <f>E85+E87</f>
        <v>0</v>
      </c>
      <c r="F84" s="99">
        <f>F85+F87</f>
        <v>520490</v>
      </c>
      <c r="H84" s="62"/>
      <c r="I84" s="62"/>
    </row>
    <row r="85" spans="1:9" ht="22.5">
      <c r="A85" s="74" t="s">
        <v>561</v>
      </c>
      <c r="B85" s="79">
        <v>10</v>
      </c>
      <c r="C85" s="64" t="s">
        <v>752</v>
      </c>
      <c r="D85" s="99">
        <f>D86</f>
        <v>520490</v>
      </c>
      <c r="E85" s="99">
        <f>E86</f>
        <v>0</v>
      </c>
      <c r="F85" s="99">
        <f>F86</f>
        <v>520490</v>
      </c>
      <c r="H85" s="62"/>
      <c r="I85" s="62"/>
    </row>
    <row r="86" spans="1:9" ht="21.75" customHeight="1">
      <c r="A86" s="74" t="s">
        <v>134</v>
      </c>
      <c r="B86" s="79">
        <v>10</v>
      </c>
      <c r="C86" s="64" t="s">
        <v>750</v>
      </c>
      <c r="D86" s="92">
        <v>520490</v>
      </c>
      <c r="E86" s="92">
        <v>0</v>
      </c>
      <c r="F86" s="99">
        <f t="shared" si="0"/>
        <v>520490</v>
      </c>
      <c r="H86" s="62"/>
      <c r="I86" s="62"/>
    </row>
    <row r="87" spans="1:9" ht="27.75" customHeight="1">
      <c r="A87" s="74" t="s">
        <v>562</v>
      </c>
      <c r="B87" s="79">
        <v>10</v>
      </c>
      <c r="C87" s="64" t="s">
        <v>753</v>
      </c>
      <c r="D87" s="99">
        <f>D88</f>
        <v>0</v>
      </c>
      <c r="E87" s="99">
        <f>E88</f>
        <v>0</v>
      </c>
      <c r="F87" s="99">
        <f>F88</f>
        <v>0</v>
      </c>
      <c r="H87" s="62"/>
      <c r="I87" s="62"/>
    </row>
    <row r="88" spans="1:9" ht="27" customHeight="1">
      <c r="A88" s="74" t="s">
        <v>135</v>
      </c>
      <c r="B88" s="79">
        <v>10</v>
      </c>
      <c r="C88" s="64" t="s">
        <v>754</v>
      </c>
      <c r="D88" s="92"/>
      <c r="E88" s="92">
        <v>0</v>
      </c>
      <c r="F88" s="99">
        <f t="shared" si="0"/>
        <v>0</v>
      </c>
      <c r="H88" s="62"/>
      <c r="I88" s="62"/>
    </row>
    <row r="89" spans="1:9" ht="21.75" customHeight="1">
      <c r="A89" s="87" t="s">
        <v>530</v>
      </c>
      <c r="B89" s="79">
        <v>10</v>
      </c>
      <c r="C89" s="64" t="s">
        <v>755</v>
      </c>
      <c r="D89" s="99">
        <f>D90</f>
        <v>379856</v>
      </c>
      <c r="E89" s="99">
        <f>E90</f>
        <v>0</v>
      </c>
      <c r="F89" s="99">
        <f t="shared" si="0"/>
        <v>379856</v>
      </c>
      <c r="H89" s="62"/>
      <c r="I89" s="62"/>
    </row>
    <row r="90" spans="1:9" ht="22.5" customHeight="1">
      <c r="A90" s="74" t="s">
        <v>531</v>
      </c>
      <c r="B90" s="79">
        <v>10</v>
      </c>
      <c r="C90" s="64" t="s">
        <v>797</v>
      </c>
      <c r="D90" s="99">
        <f>D91</f>
        <v>379856</v>
      </c>
      <c r="E90" s="99">
        <f>E91</f>
        <v>0</v>
      </c>
      <c r="F90" s="99">
        <f t="shared" si="0"/>
        <v>379856</v>
      </c>
      <c r="H90" s="62"/>
      <c r="I90" s="62"/>
    </row>
    <row r="91" spans="1:9" ht="24.75" customHeight="1">
      <c r="A91" s="74" t="s">
        <v>532</v>
      </c>
      <c r="B91" s="79">
        <v>10</v>
      </c>
      <c r="C91" s="64" t="s">
        <v>796</v>
      </c>
      <c r="D91" s="92">
        <v>379856</v>
      </c>
      <c r="E91" s="92"/>
      <c r="F91" s="99">
        <f t="shared" si="0"/>
        <v>379856</v>
      </c>
      <c r="H91" s="62"/>
      <c r="I91" s="62"/>
    </row>
    <row r="92" spans="1:9" ht="19.5" customHeight="1">
      <c r="A92" s="87" t="s">
        <v>533</v>
      </c>
      <c r="B92" s="79">
        <v>10</v>
      </c>
      <c r="C92" s="64" t="s">
        <v>756</v>
      </c>
      <c r="D92" s="99">
        <f>SUM(D93:D95)</f>
        <v>86932</v>
      </c>
      <c r="E92" s="99">
        <f>SUM(E93:E95)</f>
        <v>0</v>
      </c>
      <c r="F92" s="99">
        <f>SUM(F93:F95)</f>
        <v>86932</v>
      </c>
      <c r="H92" s="62"/>
      <c r="I92" s="62"/>
    </row>
    <row r="93" spans="1:9" ht="21.75" customHeight="1">
      <c r="A93" s="74" t="s">
        <v>534</v>
      </c>
      <c r="B93" s="79">
        <v>10</v>
      </c>
      <c r="C93" s="64" t="s">
        <v>756</v>
      </c>
      <c r="D93" s="92">
        <v>86932</v>
      </c>
      <c r="E93" s="102">
        <v>0</v>
      </c>
      <c r="F93" s="99">
        <f t="shared" si="0"/>
        <v>86932</v>
      </c>
      <c r="H93" s="62"/>
      <c r="I93" s="62"/>
    </row>
    <row r="94" spans="1:9" ht="19.5" customHeight="1">
      <c r="A94" s="74" t="s">
        <v>292</v>
      </c>
      <c r="B94" s="79">
        <v>10</v>
      </c>
      <c r="C94" s="64" t="s">
        <v>757</v>
      </c>
      <c r="D94" s="92">
        <v>0</v>
      </c>
      <c r="E94" s="102">
        <v>0</v>
      </c>
      <c r="F94" s="99">
        <f>D94-E94</f>
        <v>0</v>
      </c>
      <c r="H94" s="62"/>
      <c r="I94" s="62"/>
    </row>
    <row r="95" spans="1:9" ht="15" customHeight="1">
      <c r="A95" s="74" t="s">
        <v>293</v>
      </c>
      <c r="B95" s="79">
        <v>10</v>
      </c>
      <c r="C95" s="64" t="s">
        <v>757</v>
      </c>
      <c r="D95" s="92">
        <v>0</v>
      </c>
      <c r="E95" s="92">
        <v>0</v>
      </c>
      <c r="F95" s="99">
        <f t="shared" si="0"/>
        <v>0</v>
      </c>
      <c r="H95" s="62"/>
      <c r="I95" s="62"/>
    </row>
    <row r="96" spans="1:9" ht="24">
      <c r="A96" s="87" t="s">
        <v>563</v>
      </c>
      <c r="B96" s="79">
        <v>10</v>
      </c>
      <c r="C96" s="64" t="s">
        <v>758</v>
      </c>
      <c r="D96" s="99">
        <f>D97+D99</f>
        <v>80754</v>
      </c>
      <c r="E96" s="99">
        <f>E97+E99</f>
        <v>13788.18</v>
      </c>
      <c r="F96" s="99">
        <f>F97+F99</f>
        <v>66965.82</v>
      </c>
      <c r="H96" s="62"/>
      <c r="I96" s="62"/>
    </row>
    <row r="97" spans="1:9" ht="33.75">
      <c r="A97" s="86" t="s">
        <v>136</v>
      </c>
      <c r="B97" s="79">
        <v>10</v>
      </c>
      <c r="C97" s="64" t="s">
        <v>759</v>
      </c>
      <c r="D97" s="99">
        <f>D98</f>
        <v>80754</v>
      </c>
      <c r="E97" s="99">
        <f>E98</f>
        <v>13788.18</v>
      </c>
      <c r="F97" s="99">
        <f>F98</f>
        <v>66965.82</v>
      </c>
      <c r="H97" s="62"/>
      <c r="I97" s="62"/>
    </row>
    <row r="98" spans="1:9" ht="33" customHeight="1">
      <c r="A98" s="74" t="s">
        <v>137</v>
      </c>
      <c r="B98" s="79">
        <v>10</v>
      </c>
      <c r="C98" s="64" t="s">
        <v>760</v>
      </c>
      <c r="D98" s="92">
        <v>80754</v>
      </c>
      <c r="E98" s="92">
        <v>13788.18</v>
      </c>
      <c r="F98" s="99">
        <f>D98-E98</f>
        <v>66965.82</v>
      </c>
      <c r="H98" s="62"/>
      <c r="I98" s="62"/>
    </row>
    <row r="99" spans="1:9" ht="0.75" customHeight="1">
      <c r="A99" s="86" t="s">
        <v>564</v>
      </c>
      <c r="B99" s="79">
        <v>10</v>
      </c>
      <c r="C99" s="64" t="s">
        <v>460</v>
      </c>
      <c r="D99" s="99">
        <f>D100+D101+D102</f>
        <v>0</v>
      </c>
      <c r="E99" s="99">
        <f>E100+E101+E102</f>
        <v>0</v>
      </c>
      <c r="F99" s="99">
        <f t="shared" si="0"/>
        <v>0</v>
      </c>
      <c r="H99" s="62"/>
      <c r="I99" s="62"/>
    </row>
    <row r="100" spans="1:9" ht="12.75" hidden="1">
      <c r="A100" s="74" t="s">
        <v>138</v>
      </c>
      <c r="B100" s="79">
        <v>10</v>
      </c>
      <c r="C100" s="64" t="s">
        <v>74</v>
      </c>
      <c r="D100" s="92">
        <v>0</v>
      </c>
      <c r="E100" s="92">
        <v>0</v>
      </c>
      <c r="F100" s="99">
        <f t="shared" si="0"/>
        <v>0</v>
      </c>
      <c r="H100" s="62"/>
      <c r="I100" s="62"/>
    </row>
    <row r="101" spans="1:9" ht="12.75" hidden="1">
      <c r="A101" s="74" t="s">
        <v>138</v>
      </c>
      <c r="B101" s="79">
        <v>10</v>
      </c>
      <c r="C101" s="64" t="s">
        <v>74</v>
      </c>
      <c r="D101" s="92">
        <v>0</v>
      </c>
      <c r="E101" s="92">
        <v>0</v>
      </c>
      <c r="F101" s="99">
        <f t="shared" si="0"/>
        <v>0</v>
      </c>
      <c r="H101" s="62"/>
      <c r="I101" s="62"/>
    </row>
    <row r="102" spans="1:9" ht="12.75" hidden="1">
      <c r="A102" s="74" t="s">
        <v>138</v>
      </c>
      <c r="B102" s="79">
        <v>10</v>
      </c>
      <c r="C102" s="64" t="s">
        <v>74</v>
      </c>
      <c r="D102" s="92">
        <v>0</v>
      </c>
      <c r="E102" s="92">
        <v>0</v>
      </c>
      <c r="F102" s="99">
        <f>D102-E102</f>
        <v>0</v>
      </c>
      <c r="H102" s="62"/>
      <c r="I102" s="62"/>
    </row>
    <row r="103" spans="1:9" ht="15" customHeight="1">
      <c r="A103" s="90" t="s">
        <v>75</v>
      </c>
      <c r="B103" s="79">
        <v>10</v>
      </c>
      <c r="C103" s="64" t="s">
        <v>788</v>
      </c>
      <c r="D103" s="99">
        <f>SUM(D104:D105)</f>
        <v>0</v>
      </c>
      <c r="E103" s="99">
        <f>SUM(E104:E105)</f>
        <v>0</v>
      </c>
      <c r="F103" s="99">
        <f>F104</f>
        <v>0</v>
      </c>
      <c r="H103" s="62"/>
      <c r="I103" s="62"/>
    </row>
    <row r="104" spans="1:9" ht="22.5">
      <c r="A104" s="74" t="s">
        <v>76</v>
      </c>
      <c r="B104" s="79">
        <v>10</v>
      </c>
      <c r="C104" s="64" t="s">
        <v>787</v>
      </c>
      <c r="D104" s="92">
        <v>0</v>
      </c>
      <c r="E104" s="92">
        <v>0</v>
      </c>
      <c r="F104" s="92">
        <f>SUM(F105)</f>
        <v>0</v>
      </c>
      <c r="H104" s="62"/>
      <c r="I104" s="62"/>
    </row>
    <row r="105" spans="1:9" ht="22.5">
      <c r="A105" s="74" t="s">
        <v>185</v>
      </c>
      <c r="B105" s="79">
        <v>10</v>
      </c>
      <c r="C105" s="64" t="s">
        <v>786</v>
      </c>
      <c r="D105" s="92"/>
      <c r="E105" s="92">
        <v>0</v>
      </c>
      <c r="F105" s="99">
        <f t="shared" si="0"/>
        <v>0</v>
      </c>
      <c r="H105" s="62"/>
      <c r="I105" s="62"/>
    </row>
    <row r="106" spans="1:9" ht="67.5">
      <c r="A106" s="90" t="s">
        <v>665</v>
      </c>
      <c r="B106" s="79">
        <v>10</v>
      </c>
      <c r="C106" s="64" t="s">
        <v>761</v>
      </c>
      <c r="D106" s="99">
        <f>D107</f>
        <v>0</v>
      </c>
      <c r="E106" s="99">
        <f>E107</f>
        <v>0</v>
      </c>
      <c r="F106" s="99">
        <f t="shared" si="0"/>
        <v>0</v>
      </c>
      <c r="H106" s="62"/>
      <c r="I106" s="62"/>
    </row>
    <row r="107" spans="1:9" ht="12.75">
      <c r="A107" s="74" t="s">
        <v>636</v>
      </c>
      <c r="B107" s="79">
        <v>10</v>
      </c>
      <c r="C107" s="64" t="s">
        <v>761</v>
      </c>
      <c r="D107" s="92"/>
      <c r="E107" s="92">
        <v>0</v>
      </c>
      <c r="F107" s="99">
        <f t="shared" si="0"/>
        <v>0</v>
      </c>
      <c r="H107" s="62"/>
      <c r="I107" s="62"/>
    </row>
    <row r="108" spans="1:9" ht="37.5" customHeight="1">
      <c r="A108" s="184" t="s">
        <v>72</v>
      </c>
      <c r="B108" s="185">
        <v>10</v>
      </c>
      <c r="C108" s="179" t="s">
        <v>73</v>
      </c>
      <c r="D108" s="183">
        <f>D111</f>
        <v>-40658.16</v>
      </c>
      <c r="E108" s="183">
        <f>SUM(E109)</f>
        <v>-40658.16</v>
      </c>
      <c r="F108" s="183">
        <v>0</v>
      </c>
      <c r="H108" s="62"/>
      <c r="I108" s="62"/>
    </row>
    <row r="109" spans="1:9" ht="33.75">
      <c r="A109" s="82" t="s">
        <v>72</v>
      </c>
      <c r="B109" s="79">
        <v>10</v>
      </c>
      <c r="C109" s="64" t="s">
        <v>73</v>
      </c>
      <c r="D109" s="123">
        <v>-40658.16</v>
      </c>
      <c r="E109" s="123">
        <v>-40658.16</v>
      </c>
      <c r="F109" s="99">
        <v>0</v>
      </c>
      <c r="H109" s="62"/>
      <c r="I109" s="62"/>
    </row>
    <row r="110" spans="1:9" ht="33.75">
      <c r="A110" s="82" t="s">
        <v>72</v>
      </c>
      <c r="B110" s="79">
        <v>10</v>
      </c>
      <c r="C110" s="64" t="s">
        <v>73</v>
      </c>
      <c r="D110" s="123">
        <v>-40658.16</v>
      </c>
      <c r="E110" s="123">
        <v>-40658.16</v>
      </c>
      <c r="F110" s="99">
        <v>0</v>
      </c>
      <c r="H110" s="62"/>
      <c r="I110" s="62"/>
    </row>
    <row r="111" spans="1:9" ht="34.5" thickBot="1">
      <c r="A111" s="74" t="s">
        <v>115</v>
      </c>
      <c r="B111" s="80">
        <v>10</v>
      </c>
      <c r="C111" s="81" t="s">
        <v>762</v>
      </c>
      <c r="D111" s="93">
        <v>-40658.16</v>
      </c>
      <c r="E111" s="93">
        <v>-40658.16</v>
      </c>
      <c r="F111" s="99">
        <v>0</v>
      </c>
      <c r="H111" s="62"/>
      <c r="I111" s="62"/>
    </row>
    <row r="112" spans="1:9" ht="12.75">
      <c r="A112" s="58"/>
      <c r="B112" s="59"/>
      <c r="C112" s="60"/>
      <c r="D112" s="61"/>
      <c r="E112" s="61"/>
      <c r="F112" s="61"/>
      <c r="H112" s="62"/>
      <c r="I112" s="62"/>
    </row>
    <row r="113" spans="8:9" ht="12.75">
      <c r="H113" s="62"/>
      <c r="I113" s="62"/>
    </row>
    <row r="114" spans="8:9" ht="12.75">
      <c r="H114" s="62"/>
      <c r="I114" s="62"/>
    </row>
    <row r="115" spans="8:9" ht="12.75">
      <c r="H115" s="62"/>
      <c r="I115" s="62"/>
    </row>
    <row r="116" spans="8:9" ht="12.75">
      <c r="H116" s="62"/>
      <c r="I116" s="62"/>
    </row>
    <row r="117" spans="8:9" ht="12.75">
      <c r="H117" s="62"/>
      <c r="I117" s="62"/>
    </row>
    <row r="118" spans="8:9" ht="12.75">
      <c r="H118" s="62"/>
      <c r="I118" s="62"/>
    </row>
    <row r="119" spans="8:9" ht="12.75">
      <c r="H119" s="62"/>
      <c r="I119" s="62"/>
    </row>
    <row r="120" spans="8:9" ht="12.75">
      <c r="H120" s="62"/>
      <c r="I120" s="62"/>
    </row>
    <row r="121" spans="8:9" ht="12.75">
      <c r="H121" s="62"/>
      <c r="I121" s="62"/>
    </row>
    <row r="122" spans="8:9" ht="12.75">
      <c r="H122" s="62"/>
      <c r="I122" s="62"/>
    </row>
    <row r="123" spans="8:9" ht="12.75">
      <c r="H123" s="62"/>
      <c r="I123" s="62"/>
    </row>
    <row r="124" spans="8:9" ht="12.75">
      <c r="H124" s="62"/>
      <c r="I124" s="62"/>
    </row>
    <row r="125" spans="8:9" ht="12.75">
      <c r="H125" s="62"/>
      <c r="I125" s="62"/>
    </row>
    <row r="126" spans="8:9" ht="12.75">
      <c r="H126" s="62"/>
      <c r="I126" s="62"/>
    </row>
    <row r="127" spans="8:9" ht="12.75">
      <c r="H127" s="62"/>
      <c r="I127" s="62"/>
    </row>
    <row r="128" spans="8:9" ht="12.75">
      <c r="H128" s="62"/>
      <c r="I128" s="62"/>
    </row>
    <row r="129" spans="8:9" ht="12.75">
      <c r="H129" s="62"/>
      <c r="I129" s="62"/>
    </row>
    <row r="130" spans="8:9" ht="12.75">
      <c r="H130" s="62"/>
      <c r="I130" s="62"/>
    </row>
    <row r="131" spans="8:9" ht="12.75">
      <c r="H131" s="62"/>
      <c r="I131" s="62"/>
    </row>
    <row r="132" spans="8:9" ht="12.75">
      <c r="H132" s="62"/>
      <c r="I132" s="62"/>
    </row>
    <row r="133" spans="8:9" ht="12.75">
      <c r="H133" s="62"/>
      <c r="I133" s="62"/>
    </row>
    <row r="134" spans="8:9" ht="12.75">
      <c r="H134" s="62"/>
      <c r="I134" s="62"/>
    </row>
    <row r="135" spans="8:9" ht="12.75">
      <c r="H135" s="62"/>
      <c r="I135" s="62"/>
    </row>
    <row r="136" spans="8:9" ht="12.75">
      <c r="H136" s="62"/>
      <c r="I136" s="62"/>
    </row>
    <row r="137" spans="8:9" ht="12.75">
      <c r="H137" s="62"/>
      <c r="I137" s="62"/>
    </row>
    <row r="138" spans="8:9" ht="12.75">
      <c r="H138" s="62"/>
      <c r="I138" s="62"/>
    </row>
    <row r="139" spans="8:9" ht="12.75">
      <c r="H139" s="62"/>
      <c r="I139" s="62"/>
    </row>
    <row r="140" spans="8:9" ht="12.75">
      <c r="H140" s="62"/>
      <c r="I140" s="62"/>
    </row>
    <row r="141" spans="8:9" ht="12.75">
      <c r="H141" s="62"/>
      <c r="I141" s="62"/>
    </row>
    <row r="142" spans="8:9" ht="12.75">
      <c r="H142" s="62"/>
      <c r="I142" s="62"/>
    </row>
    <row r="143" spans="8:9" ht="12.75">
      <c r="H143" s="62"/>
      <c r="I143" s="62"/>
    </row>
    <row r="144" spans="8:9" ht="12.75">
      <c r="H144" s="62"/>
      <c r="I144" s="62"/>
    </row>
    <row r="145" spans="8:9" ht="12.75">
      <c r="H145" s="62"/>
      <c r="I145" s="62"/>
    </row>
    <row r="146" spans="8:9" ht="12.75">
      <c r="H146" s="62"/>
      <c r="I146" s="62"/>
    </row>
    <row r="147" spans="8:9" ht="12.75">
      <c r="H147" s="62"/>
      <c r="I147" s="62"/>
    </row>
    <row r="148" spans="8:9" ht="12.75">
      <c r="H148" s="62"/>
      <c r="I148" s="62"/>
    </row>
    <row r="149" spans="8:9" ht="12.75">
      <c r="H149" s="62"/>
      <c r="I149" s="62"/>
    </row>
    <row r="150" spans="8:9" ht="12.75">
      <c r="H150" s="62"/>
      <c r="I150" s="62"/>
    </row>
    <row r="151" spans="8:9" ht="12.75">
      <c r="H151" s="62"/>
      <c r="I151" s="62"/>
    </row>
    <row r="152" spans="8:9" ht="12.75">
      <c r="H152" s="62"/>
      <c r="I152" s="62"/>
    </row>
    <row r="153" spans="8:9" ht="12.75">
      <c r="H153" s="62"/>
      <c r="I153" s="62"/>
    </row>
    <row r="154" spans="8:9" ht="12.75">
      <c r="H154" s="62"/>
      <c r="I154" s="62"/>
    </row>
    <row r="155" spans="8:9" ht="12.75">
      <c r="H155" s="62"/>
      <c r="I155" s="62"/>
    </row>
    <row r="156" spans="8:9" ht="12.75">
      <c r="H156" s="62"/>
      <c r="I156" s="62"/>
    </row>
    <row r="157" spans="8:9" ht="12.75">
      <c r="H157" s="62"/>
      <c r="I157" s="62"/>
    </row>
    <row r="158" spans="8:9" ht="12.75">
      <c r="H158" s="62"/>
      <c r="I158" s="62"/>
    </row>
    <row r="159" spans="8:9" ht="12.75">
      <c r="H159" s="62"/>
      <c r="I159" s="62"/>
    </row>
    <row r="160" spans="8:9" ht="12.75">
      <c r="H160" s="62"/>
      <c r="I160" s="62"/>
    </row>
    <row r="161" spans="8:9" ht="12.75">
      <c r="H161" s="62"/>
      <c r="I161" s="62"/>
    </row>
    <row r="162" spans="8:9" ht="12.75">
      <c r="H162" s="62"/>
      <c r="I162" s="62"/>
    </row>
    <row r="163" spans="8:9" ht="12.75">
      <c r="H163" s="62"/>
      <c r="I163" s="62"/>
    </row>
    <row r="164" spans="8:9" ht="12.75">
      <c r="H164" s="62"/>
      <c r="I164" s="62"/>
    </row>
    <row r="165" spans="8:9" ht="12.75">
      <c r="H165" s="62"/>
      <c r="I165" s="62"/>
    </row>
    <row r="166" spans="8:9" ht="12.75">
      <c r="H166" s="62"/>
      <c r="I166" s="62"/>
    </row>
    <row r="167" spans="8:9" ht="12.75">
      <c r="H167" s="62"/>
      <c r="I167" s="62"/>
    </row>
    <row r="168" spans="8:9" ht="12.75">
      <c r="H168" s="62"/>
      <c r="I168" s="62"/>
    </row>
    <row r="169" spans="8:9" ht="12.75">
      <c r="H169" s="62"/>
      <c r="I169" s="62"/>
    </row>
    <row r="170" spans="8:9" ht="12.75">
      <c r="H170" s="62"/>
      <c r="I170" s="62"/>
    </row>
    <row r="171" spans="8:9" ht="12.75">
      <c r="H171" s="62"/>
      <c r="I171" s="62"/>
    </row>
    <row r="172" spans="8:9" ht="12.75">
      <c r="H172" s="62"/>
      <c r="I172" s="62"/>
    </row>
    <row r="173" spans="8:9" ht="12.75">
      <c r="H173" s="62"/>
      <c r="I173" s="62"/>
    </row>
    <row r="174" spans="8:9" ht="12.75">
      <c r="H174" s="62"/>
      <c r="I174" s="62"/>
    </row>
    <row r="175" spans="8:9" ht="12.75">
      <c r="H175" s="62"/>
      <c r="I175" s="62"/>
    </row>
    <row r="176" spans="8:9" ht="12.75">
      <c r="H176" s="62"/>
      <c r="I176" s="62"/>
    </row>
    <row r="177" spans="8:9" ht="12.75">
      <c r="H177" s="62"/>
      <c r="I177" s="62"/>
    </row>
    <row r="178" spans="8:9" ht="12.75">
      <c r="H178" s="62"/>
      <c r="I178" s="62"/>
    </row>
    <row r="179" spans="8:9" ht="12.75">
      <c r="H179" s="62"/>
      <c r="I179" s="62"/>
    </row>
    <row r="180" spans="8:9" ht="12.75">
      <c r="H180" s="62"/>
      <c r="I180" s="62"/>
    </row>
    <row r="181" spans="8:9" ht="12.75">
      <c r="H181" s="62"/>
      <c r="I181" s="62"/>
    </row>
    <row r="182" spans="8:9" ht="12.75">
      <c r="H182" s="62"/>
      <c r="I182" s="62"/>
    </row>
    <row r="183" spans="8:9" ht="12.75">
      <c r="H183" s="62"/>
      <c r="I183" s="62"/>
    </row>
    <row r="184" spans="8:9" ht="12.75">
      <c r="H184" s="62"/>
      <c r="I184" s="62"/>
    </row>
    <row r="185" spans="8:9" ht="12.75">
      <c r="H185" s="62"/>
      <c r="I185" s="62"/>
    </row>
    <row r="186" spans="8:9" ht="12.75">
      <c r="H186" s="62"/>
      <c r="I186" s="62"/>
    </row>
    <row r="187" spans="8:9" ht="12.75">
      <c r="H187" s="62"/>
      <c r="I187" s="62"/>
    </row>
    <row r="188" spans="8:9" ht="12.75">
      <c r="H188" s="62"/>
      <c r="I188" s="62"/>
    </row>
    <row r="189" spans="8:9" ht="12.75">
      <c r="H189" s="62"/>
      <c r="I189" s="62"/>
    </row>
    <row r="190" spans="8:9" ht="12.75">
      <c r="H190" s="62"/>
      <c r="I190" s="62"/>
    </row>
    <row r="191" spans="8:9" ht="12.75">
      <c r="H191" s="62"/>
      <c r="I191" s="62"/>
    </row>
    <row r="192" spans="8:9" ht="12.75">
      <c r="H192" s="62"/>
      <c r="I192" s="62"/>
    </row>
    <row r="193" spans="8:9" ht="12.75">
      <c r="H193" s="62"/>
      <c r="I193" s="62"/>
    </row>
    <row r="194" spans="8:9" ht="12.75">
      <c r="H194" s="62"/>
      <c r="I194" s="62"/>
    </row>
    <row r="195" spans="8:9" ht="12.75">
      <c r="H195" s="62"/>
      <c r="I195" s="62"/>
    </row>
    <row r="196" spans="8:9" ht="12.75">
      <c r="H196" s="62"/>
      <c r="I196" s="62"/>
    </row>
    <row r="197" spans="8:9" ht="12.75">
      <c r="H197" s="62"/>
      <c r="I197" s="62"/>
    </row>
    <row r="198" spans="8:9" ht="12.75">
      <c r="H198" s="62"/>
      <c r="I198" s="62"/>
    </row>
    <row r="199" spans="8:9" ht="12.75">
      <c r="H199" s="62"/>
      <c r="I199" s="62"/>
    </row>
    <row r="200" spans="8:9" ht="12.75">
      <c r="H200" s="62"/>
      <c r="I200" s="62"/>
    </row>
    <row r="201" spans="8:9" ht="12.75">
      <c r="H201" s="62"/>
      <c r="I201" s="62"/>
    </row>
    <row r="202" spans="8:9" ht="12.75">
      <c r="H202" s="62"/>
      <c r="I202" s="62"/>
    </row>
    <row r="203" spans="8:9" ht="12.75">
      <c r="H203" s="62"/>
      <c r="I203" s="62"/>
    </row>
    <row r="204" spans="8:9" ht="12.75">
      <c r="H204" s="62"/>
      <c r="I204" s="62"/>
    </row>
    <row r="205" spans="8:9" ht="12.75">
      <c r="H205" s="62"/>
      <c r="I205" s="62"/>
    </row>
    <row r="206" spans="8:9" ht="12.75">
      <c r="H206" s="62"/>
      <c r="I206" s="62"/>
    </row>
    <row r="207" spans="8:9" ht="12.75">
      <c r="H207" s="62"/>
      <c r="I207" s="62"/>
    </row>
    <row r="208" spans="8:9" ht="12.75">
      <c r="H208" s="62"/>
      <c r="I208" s="62"/>
    </row>
    <row r="209" spans="8:9" ht="12.75">
      <c r="H209" s="62"/>
      <c r="I209" s="62"/>
    </row>
    <row r="210" spans="8:9" ht="12.75">
      <c r="H210" s="62"/>
      <c r="I210" s="62"/>
    </row>
    <row r="211" spans="8:9" ht="12.75">
      <c r="H211" s="62"/>
      <c r="I211" s="62"/>
    </row>
    <row r="212" spans="8:9" ht="12.75">
      <c r="H212" s="62"/>
      <c r="I212" s="62"/>
    </row>
    <row r="213" spans="8:9" ht="12.75">
      <c r="H213" s="62"/>
      <c r="I213" s="62"/>
    </row>
    <row r="214" spans="8:9" ht="12.75">
      <c r="H214" s="62"/>
      <c r="I214" s="62"/>
    </row>
    <row r="215" spans="8:9" ht="12.75">
      <c r="H215" s="62"/>
      <c r="I215" s="62"/>
    </row>
    <row r="216" spans="8:9" ht="12.75">
      <c r="H216" s="62"/>
      <c r="I216" s="62"/>
    </row>
    <row r="217" spans="8:9" ht="12.75">
      <c r="H217" s="62"/>
      <c r="I217" s="62"/>
    </row>
    <row r="218" spans="8:9" ht="12.75">
      <c r="H218" s="62"/>
      <c r="I218" s="62"/>
    </row>
    <row r="219" spans="8:9" ht="12.75">
      <c r="H219" s="62"/>
      <c r="I219" s="62"/>
    </row>
    <row r="220" spans="8:9" ht="12.75">
      <c r="H220" s="62"/>
      <c r="I220" s="62"/>
    </row>
    <row r="221" spans="8:9" ht="12.75">
      <c r="H221" s="62"/>
      <c r="I221" s="62"/>
    </row>
    <row r="222" spans="8:9" ht="12.75">
      <c r="H222" s="62"/>
      <c r="I222" s="62"/>
    </row>
    <row r="223" spans="8:9" ht="12.75">
      <c r="H223" s="62"/>
      <c r="I223" s="62"/>
    </row>
    <row r="224" spans="8:9" ht="12.75">
      <c r="H224" s="62"/>
      <c r="I224" s="62"/>
    </row>
    <row r="225" spans="8:9" ht="12.75">
      <c r="H225" s="62"/>
      <c r="I225" s="62"/>
    </row>
    <row r="226" spans="8:9" ht="12.75">
      <c r="H226" s="62"/>
      <c r="I226" s="62"/>
    </row>
    <row r="227" spans="8:9" ht="12.75">
      <c r="H227" s="62"/>
      <c r="I227" s="62"/>
    </row>
    <row r="228" spans="8:9" ht="12.75">
      <c r="H228" s="62"/>
      <c r="I228" s="62"/>
    </row>
    <row r="229" spans="8:9" ht="12.75">
      <c r="H229" s="62"/>
      <c r="I229" s="62"/>
    </row>
    <row r="230" spans="8:9" ht="12.75">
      <c r="H230" s="62"/>
      <c r="I230" s="62"/>
    </row>
    <row r="231" spans="8:9" ht="12.75">
      <c r="H231" s="62"/>
      <c r="I231" s="62"/>
    </row>
    <row r="232" spans="8:9" ht="12.75">
      <c r="H232" s="62"/>
      <c r="I232" s="62"/>
    </row>
    <row r="233" spans="8:9" ht="12.75">
      <c r="H233" s="62"/>
      <c r="I233" s="62"/>
    </row>
    <row r="234" spans="8:9" ht="12.75">
      <c r="H234" s="62"/>
      <c r="I234" s="62"/>
    </row>
    <row r="235" spans="8:9" ht="12.75">
      <c r="H235" s="62"/>
      <c r="I235" s="62"/>
    </row>
    <row r="236" spans="8:9" ht="12.75">
      <c r="H236" s="62"/>
      <c r="I236" s="62"/>
    </row>
    <row r="237" spans="8:9" ht="12.75">
      <c r="H237" s="62"/>
      <c r="I237" s="62"/>
    </row>
    <row r="238" spans="8:9" ht="12.75">
      <c r="H238" s="62"/>
      <c r="I238" s="62"/>
    </row>
    <row r="239" spans="8:9" ht="12.75">
      <c r="H239" s="62"/>
      <c r="I239" s="62"/>
    </row>
    <row r="240" spans="8:9" ht="12.75">
      <c r="H240" s="62"/>
      <c r="I240" s="62"/>
    </row>
    <row r="241" spans="8:9" ht="12.75">
      <c r="H241" s="62"/>
      <c r="I241" s="62"/>
    </row>
    <row r="242" spans="8:9" ht="12.75">
      <c r="H242" s="62"/>
      <c r="I242" s="62"/>
    </row>
    <row r="243" spans="8:9" ht="12.75">
      <c r="H243" s="62"/>
      <c r="I243" s="62"/>
    </row>
    <row r="244" spans="8:9" ht="12.75">
      <c r="H244" s="62"/>
      <c r="I244" s="62"/>
    </row>
    <row r="245" spans="8:9" ht="12.75">
      <c r="H245" s="62"/>
      <c r="I245" s="62"/>
    </row>
    <row r="246" spans="8:9" ht="12.75">
      <c r="H246" s="62"/>
      <c r="I246" s="62"/>
    </row>
    <row r="247" spans="8:9" ht="12.75">
      <c r="H247" s="62"/>
      <c r="I247" s="62"/>
    </row>
    <row r="248" spans="8:9" ht="12.75">
      <c r="H248" s="62"/>
      <c r="I248" s="62"/>
    </row>
    <row r="249" spans="8:9" ht="12.75">
      <c r="H249" s="62"/>
      <c r="I249" s="62"/>
    </row>
    <row r="250" spans="8:9" ht="12.75">
      <c r="H250" s="62"/>
      <c r="I250" s="62"/>
    </row>
    <row r="251" spans="8:9" ht="12.75">
      <c r="H251" s="62"/>
      <c r="I251" s="62"/>
    </row>
    <row r="252" spans="8:9" ht="12.75">
      <c r="H252" s="62"/>
      <c r="I252" s="62"/>
    </row>
    <row r="253" spans="8:9" ht="12.75">
      <c r="H253" s="62"/>
      <c r="I253" s="62"/>
    </row>
    <row r="254" spans="8:9" ht="12.75">
      <c r="H254" s="62"/>
      <c r="I254" s="62"/>
    </row>
    <row r="255" spans="8:9" ht="12.75">
      <c r="H255" s="62"/>
      <c r="I255" s="62"/>
    </row>
    <row r="256" spans="8:9" ht="12.75">
      <c r="H256" s="62"/>
      <c r="I256" s="62"/>
    </row>
    <row r="257" spans="8:9" ht="12.75">
      <c r="H257" s="62"/>
      <c r="I257" s="62"/>
    </row>
    <row r="258" spans="8:9" ht="12.75">
      <c r="H258" s="62"/>
      <c r="I258" s="62"/>
    </row>
    <row r="259" spans="8:9" ht="12.75">
      <c r="H259" s="62"/>
      <c r="I259" s="62"/>
    </row>
    <row r="260" spans="8:9" ht="12.75">
      <c r="H260" s="62"/>
      <c r="I260" s="62"/>
    </row>
    <row r="261" spans="8:9" ht="12.75">
      <c r="H261" s="62"/>
      <c r="I261" s="62"/>
    </row>
    <row r="262" spans="8:9" ht="12.75">
      <c r="H262" s="62"/>
      <c r="I262" s="62"/>
    </row>
    <row r="263" spans="8:9" ht="12.75">
      <c r="H263" s="62"/>
      <c r="I263" s="62"/>
    </row>
    <row r="264" spans="8:9" ht="12.75">
      <c r="H264" s="62"/>
      <c r="I264" s="62"/>
    </row>
    <row r="265" spans="8:9" ht="12.75">
      <c r="H265" s="62"/>
      <c r="I265" s="62"/>
    </row>
    <row r="266" spans="8:9" ht="12.75">
      <c r="H266" s="62"/>
      <c r="I266" s="62"/>
    </row>
    <row r="267" spans="8:9" ht="12.75">
      <c r="H267" s="62"/>
      <c r="I267" s="62"/>
    </row>
    <row r="268" spans="8:9" ht="12.75">
      <c r="H268" s="62"/>
      <c r="I268" s="62"/>
    </row>
    <row r="269" spans="8:9" ht="12.75">
      <c r="H269" s="62"/>
      <c r="I269" s="62"/>
    </row>
    <row r="270" spans="8:9" ht="12.75">
      <c r="H270" s="62"/>
      <c r="I270" s="62"/>
    </row>
    <row r="271" spans="8:9" ht="12.75">
      <c r="H271" s="62"/>
      <c r="I271" s="62"/>
    </row>
    <row r="272" spans="8:9" ht="12.75">
      <c r="H272" s="62"/>
      <c r="I272" s="62"/>
    </row>
    <row r="273" spans="8:9" ht="12.75">
      <c r="H273" s="62"/>
      <c r="I273" s="62"/>
    </row>
    <row r="274" spans="8:9" ht="12.75">
      <c r="H274" s="62"/>
      <c r="I274" s="62"/>
    </row>
    <row r="275" spans="8:9" ht="12.75">
      <c r="H275" s="62"/>
      <c r="I275" s="62"/>
    </row>
    <row r="276" spans="8:9" ht="12.75">
      <c r="H276" s="62"/>
      <c r="I276" s="62"/>
    </row>
    <row r="277" spans="8:9" ht="12.75">
      <c r="H277" s="62"/>
      <c r="I277" s="62"/>
    </row>
    <row r="278" spans="8:9" ht="12.75">
      <c r="H278" s="62"/>
      <c r="I278" s="62"/>
    </row>
    <row r="279" spans="8:9" ht="12.75">
      <c r="H279" s="62"/>
      <c r="I279" s="62"/>
    </row>
    <row r="280" spans="8:9" ht="12.75">
      <c r="H280" s="62"/>
      <c r="I280" s="62"/>
    </row>
    <row r="281" spans="8:9" ht="12.75">
      <c r="H281" s="62"/>
      <c r="I281" s="62"/>
    </row>
    <row r="282" spans="8:9" ht="12.75">
      <c r="H282" s="62"/>
      <c r="I282" s="62"/>
    </row>
    <row r="283" spans="8:9" ht="12.75">
      <c r="H283" s="62"/>
      <c r="I283" s="62"/>
    </row>
    <row r="284" spans="8:9" ht="12.75">
      <c r="H284" s="62"/>
      <c r="I284" s="62"/>
    </row>
    <row r="285" spans="8:9" ht="12.75">
      <c r="H285" s="62"/>
      <c r="I285" s="62"/>
    </row>
    <row r="286" spans="8:9" ht="12.75">
      <c r="H286" s="62"/>
      <c r="I286" s="62"/>
    </row>
    <row r="287" spans="8:9" ht="12.75">
      <c r="H287" s="62"/>
      <c r="I287" s="62"/>
    </row>
    <row r="288" spans="8:9" ht="12.75">
      <c r="H288" s="62"/>
      <c r="I288" s="62"/>
    </row>
    <row r="289" spans="8:9" ht="12.75">
      <c r="H289" s="62"/>
      <c r="I289" s="62"/>
    </row>
    <row r="290" spans="8:9" ht="12.75">
      <c r="H290" s="62"/>
      <c r="I290" s="62"/>
    </row>
    <row r="291" spans="8:9" ht="12.75">
      <c r="H291" s="62"/>
      <c r="I291" s="62"/>
    </row>
    <row r="292" spans="8:9" ht="12.75">
      <c r="H292" s="62"/>
      <c r="I292" s="62"/>
    </row>
    <row r="293" spans="8:9" ht="12.75">
      <c r="H293" s="62"/>
      <c r="I293" s="62"/>
    </row>
    <row r="294" spans="8:9" ht="12.75">
      <c r="H294" s="62"/>
      <c r="I294" s="62"/>
    </row>
    <row r="295" spans="8:9" ht="12.75">
      <c r="H295" s="62"/>
      <c r="I295" s="62"/>
    </row>
    <row r="296" spans="8:9" ht="12.75">
      <c r="H296" s="62"/>
      <c r="I296" s="62"/>
    </row>
    <row r="297" spans="8:9" ht="12.75">
      <c r="H297" s="62"/>
      <c r="I297" s="62"/>
    </row>
    <row r="298" spans="8:9" ht="12.75">
      <c r="H298" s="62"/>
      <c r="I298" s="62"/>
    </row>
    <row r="299" spans="8:9" ht="12.75">
      <c r="H299" s="62"/>
      <c r="I299" s="62"/>
    </row>
    <row r="300" spans="8:9" ht="12.75">
      <c r="H300" s="62"/>
      <c r="I300" s="62"/>
    </row>
    <row r="301" spans="8:9" ht="12.75">
      <c r="H301" s="62"/>
      <c r="I301" s="62"/>
    </row>
    <row r="302" spans="8:9" ht="12.75">
      <c r="H302" s="62"/>
      <c r="I302" s="62"/>
    </row>
    <row r="303" spans="8:9" ht="12.75">
      <c r="H303" s="62"/>
      <c r="I303" s="62"/>
    </row>
    <row r="304" spans="8:9" ht="12.75">
      <c r="H304" s="62"/>
      <c r="I304" s="62"/>
    </row>
    <row r="305" spans="8:9" ht="12.75">
      <c r="H305" s="62"/>
      <c r="I305" s="62"/>
    </row>
    <row r="306" spans="8:9" ht="12.75">
      <c r="H306" s="62"/>
      <c r="I306" s="62"/>
    </row>
    <row r="307" spans="8:9" ht="12.75">
      <c r="H307" s="62"/>
      <c r="I307" s="62"/>
    </row>
    <row r="308" spans="8:9" ht="12.75">
      <c r="H308" s="62"/>
      <c r="I308" s="62"/>
    </row>
    <row r="309" spans="8:9" ht="12.75">
      <c r="H309" s="62"/>
      <c r="I309" s="62"/>
    </row>
    <row r="310" spans="8:9" ht="12.75">
      <c r="H310" s="62"/>
      <c r="I310" s="62"/>
    </row>
    <row r="311" spans="8:9" ht="12.75">
      <c r="H311" s="62"/>
      <c r="I311" s="62"/>
    </row>
    <row r="312" spans="8:9" ht="12.75">
      <c r="H312" s="62"/>
      <c r="I312" s="62"/>
    </row>
    <row r="313" spans="8:9" ht="12.75">
      <c r="H313" s="62"/>
      <c r="I313" s="62"/>
    </row>
    <row r="314" spans="8:9" ht="12.75">
      <c r="H314" s="62"/>
      <c r="I314" s="62"/>
    </row>
    <row r="315" spans="8:9" ht="12.75">
      <c r="H315" s="62"/>
      <c r="I315" s="62"/>
    </row>
    <row r="316" spans="8:9" ht="12.75">
      <c r="H316" s="62"/>
      <c r="I316" s="62"/>
    </row>
    <row r="317" spans="8:9" ht="12.75">
      <c r="H317" s="62"/>
      <c r="I317" s="62"/>
    </row>
    <row r="318" spans="8:9" ht="12.75">
      <c r="H318" s="62"/>
      <c r="I318" s="62"/>
    </row>
    <row r="319" spans="8:9" ht="12.75">
      <c r="H319" s="62"/>
      <c r="I319" s="62"/>
    </row>
    <row r="320" spans="8:9" ht="12.75">
      <c r="H320" s="62"/>
      <c r="I320" s="62"/>
    </row>
    <row r="321" spans="8:9" ht="12.75">
      <c r="H321" s="62"/>
      <c r="I321" s="62"/>
    </row>
    <row r="322" spans="8:9" ht="12.75">
      <c r="H322" s="62"/>
      <c r="I322" s="62"/>
    </row>
    <row r="323" spans="8:9" ht="12.75">
      <c r="H323" s="62"/>
      <c r="I323" s="62"/>
    </row>
    <row r="324" spans="8:9" ht="12.75">
      <c r="H324" s="62"/>
      <c r="I324" s="62"/>
    </row>
    <row r="325" spans="8:9" ht="12.75">
      <c r="H325" s="62"/>
      <c r="I325" s="62"/>
    </row>
    <row r="326" spans="8:9" ht="12.75">
      <c r="H326" s="62"/>
      <c r="I326" s="62"/>
    </row>
    <row r="327" spans="8:9" ht="12.75">
      <c r="H327" s="62"/>
      <c r="I327" s="62"/>
    </row>
    <row r="328" spans="8:9" ht="12.75">
      <c r="H328" s="62"/>
      <c r="I328" s="62"/>
    </row>
    <row r="329" spans="8:9" ht="12.75">
      <c r="H329" s="62"/>
      <c r="I329" s="62"/>
    </row>
    <row r="330" spans="8:9" ht="12.75">
      <c r="H330" s="62"/>
      <c r="I330" s="62"/>
    </row>
    <row r="331" spans="8:9" ht="12.75">
      <c r="H331" s="62"/>
      <c r="I331" s="62"/>
    </row>
    <row r="332" spans="8:9" ht="12.75">
      <c r="H332" s="62"/>
      <c r="I332" s="62"/>
    </row>
    <row r="333" spans="8:9" ht="12.75">
      <c r="H333" s="62"/>
      <c r="I333" s="62"/>
    </row>
    <row r="334" spans="8:9" ht="12.75">
      <c r="H334" s="62"/>
      <c r="I334" s="62"/>
    </row>
    <row r="335" spans="8:9" ht="12.75">
      <c r="H335" s="62"/>
      <c r="I335" s="62"/>
    </row>
    <row r="336" spans="8:9" ht="12.75">
      <c r="H336" s="62"/>
      <c r="I336" s="62"/>
    </row>
    <row r="337" spans="8:9" ht="12.75">
      <c r="H337" s="62"/>
      <c r="I337" s="62"/>
    </row>
    <row r="338" spans="8:9" ht="12.75">
      <c r="H338" s="62"/>
      <c r="I338" s="62"/>
    </row>
    <row r="339" spans="8:9" ht="12.75">
      <c r="H339" s="62"/>
      <c r="I339" s="62"/>
    </row>
    <row r="340" spans="8:9" ht="12.75">
      <c r="H340" s="62"/>
      <c r="I340" s="62"/>
    </row>
    <row r="341" spans="8:9" ht="12.75">
      <c r="H341" s="62"/>
      <c r="I341" s="62"/>
    </row>
    <row r="342" spans="8:9" ht="12.75">
      <c r="H342" s="62"/>
      <c r="I342" s="62"/>
    </row>
    <row r="343" spans="8:9" ht="12.75">
      <c r="H343" s="62"/>
      <c r="I343" s="62"/>
    </row>
    <row r="344" spans="8:9" ht="12.75">
      <c r="H344" s="62"/>
      <c r="I344" s="62"/>
    </row>
    <row r="345" spans="8:9" ht="12.75">
      <c r="H345" s="62"/>
      <c r="I345" s="62"/>
    </row>
    <row r="346" spans="8:9" ht="12.75">
      <c r="H346" s="62"/>
      <c r="I346" s="62"/>
    </row>
    <row r="347" spans="8:9" ht="12.75">
      <c r="H347" s="62"/>
      <c r="I347" s="62"/>
    </row>
    <row r="348" spans="8:9" ht="12.75">
      <c r="H348" s="62"/>
      <c r="I348" s="62"/>
    </row>
    <row r="349" spans="8:9" ht="12.75">
      <c r="H349" s="62"/>
      <c r="I349" s="62"/>
    </row>
    <row r="350" spans="8:9" ht="12.75">
      <c r="H350" s="62"/>
      <c r="I350" s="62"/>
    </row>
    <row r="351" spans="8:9" ht="12.75">
      <c r="H351" s="62"/>
      <c r="I351" s="62"/>
    </row>
    <row r="352" spans="8:9" ht="12.75">
      <c r="H352" s="62"/>
      <c r="I352" s="62"/>
    </row>
    <row r="353" spans="8:9" ht="12.75">
      <c r="H353" s="62"/>
      <c r="I353" s="62"/>
    </row>
    <row r="354" spans="8:9" ht="12.75">
      <c r="H354" s="62"/>
      <c r="I354" s="62"/>
    </row>
    <row r="355" spans="8:9" ht="12.75">
      <c r="H355" s="62"/>
      <c r="I355" s="62"/>
    </row>
    <row r="356" spans="8:9" ht="12.75">
      <c r="H356" s="62"/>
      <c r="I356" s="62"/>
    </row>
    <row r="357" spans="8:9" ht="12.75">
      <c r="H357" s="62"/>
      <c r="I357" s="62"/>
    </row>
    <row r="358" spans="8:9" ht="12.75">
      <c r="H358" s="62"/>
      <c r="I358" s="62"/>
    </row>
    <row r="359" spans="8:9" ht="12.75">
      <c r="H359" s="62"/>
      <c r="I359" s="62"/>
    </row>
    <row r="360" spans="8:9" ht="12.75">
      <c r="H360" s="62"/>
      <c r="I360" s="62"/>
    </row>
    <row r="361" spans="8:9" ht="12.75">
      <c r="H361" s="62"/>
      <c r="I361" s="62"/>
    </row>
    <row r="362" spans="8:9" ht="12.75">
      <c r="H362" s="62"/>
      <c r="I362" s="62"/>
    </row>
    <row r="363" spans="8:9" ht="12.75">
      <c r="H363" s="62"/>
      <c r="I363" s="62"/>
    </row>
    <row r="364" spans="8:9" ht="12.75">
      <c r="H364" s="62"/>
      <c r="I364" s="62"/>
    </row>
    <row r="365" spans="8:9" ht="12.75">
      <c r="H365" s="62"/>
      <c r="I365" s="62"/>
    </row>
    <row r="366" spans="8:9" ht="12.75">
      <c r="H366" s="62"/>
      <c r="I366" s="62"/>
    </row>
    <row r="367" spans="8:9" ht="12.75">
      <c r="H367" s="62"/>
      <c r="I367" s="62"/>
    </row>
    <row r="368" spans="8:9" ht="12.75">
      <c r="H368" s="62"/>
      <c r="I368" s="62"/>
    </row>
    <row r="369" spans="8:9" ht="12.75">
      <c r="H369" s="62"/>
      <c r="I369" s="62"/>
    </row>
    <row r="370" spans="8:9" ht="12.75">
      <c r="H370" s="62"/>
      <c r="I370" s="62"/>
    </row>
    <row r="371" spans="8:9" ht="12.75">
      <c r="H371" s="62"/>
      <c r="I371" s="62"/>
    </row>
    <row r="372" spans="8:9" ht="12.75">
      <c r="H372" s="62"/>
      <c r="I372" s="62"/>
    </row>
    <row r="373" spans="8:9" ht="12.75">
      <c r="H373" s="62"/>
      <c r="I373" s="62"/>
    </row>
    <row r="374" spans="8:9" ht="12.75">
      <c r="H374" s="62"/>
      <c r="I374" s="62"/>
    </row>
    <row r="375" spans="8:9" ht="12.75">
      <c r="H375" s="62"/>
      <c r="I375" s="62"/>
    </row>
    <row r="376" spans="8:9" ht="12.75">
      <c r="H376" s="62"/>
      <c r="I376" s="62"/>
    </row>
    <row r="377" spans="8:9" ht="12.75">
      <c r="H377" s="62"/>
      <c r="I377" s="62"/>
    </row>
    <row r="378" spans="8:9" ht="12.75">
      <c r="H378" s="62"/>
      <c r="I378" s="62"/>
    </row>
    <row r="379" spans="8:9" ht="12.75">
      <c r="H379" s="62"/>
      <c r="I379" s="62"/>
    </row>
    <row r="380" spans="8:9" ht="12.75">
      <c r="H380" s="62"/>
      <c r="I380" s="62"/>
    </row>
    <row r="381" spans="8:9" ht="12.75">
      <c r="H381" s="62"/>
      <c r="I381" s="62"/>
    </row>
    <row r="382" spans="8:9" ht="12.75">
      <c r="H382" s="62"/>
      <c r="I382" s="62"/>
    </row>
    <row r="383" spans="8:9" ht="12.75">
      <c r="H383" s="62"/>
      <c r="I383" s="62"/>
    </row>
    <row r="384" spans="8:9" ht="12.75">
      <c r="H384" s="62"/>
      <c r="I384" s="62"/>
    </row>
    <row r="385" spans="8:9" ht="12.75">
      <c r="H385" s="62"/>
      <c r="I385" s="62"/>
    </row>
    <row r="386" spans="8:9" ht="12.75">
      <c r="H386" s="62"/>
      <c r="I386" s="62"/>
    </row>
    <row r="387" spans="8:9" ht="12.75">
      <c r="H387" s="62"/>
      <c r="I387" s="62"/>
    </row>
    <row r="388" spans="8:9" ht="12.75">
      <c r="H388" s="62"/>
      <c r="I388" s="62"/>
    </row>
    <row r="389" spans="8:9" ht="12.75">
      <c r="H389" s="62"/>
      <c r="I389" s="62"/>
    </row>
    <row r="390" spans="8:9" ht="12.75">
      <c r="H390" s="62"/>
      <c r="I390" s="62"/>
    </row>
    <row r="391" spans="8:9" ht="12.75">
      <c r="H391" s="62"/>
      <c r="I391" s="62"/>
    </row>
    <row r="392" spans="8:9" ht="12.75">
      <c r="H392" s="62"/>
      <c r="I392" s="62"/>
    </row>
    <row r="393" spans="8:9" ht="12.75">
      <c r="H393" s="62"/>
      <c r="I393" s="62"/>
    </row>
    <row r="394" spans="8:9" ht="12.75">
      <c r="H394" s="62"/>
      <c r="I394" s="62"/>
    </row>
    <row r="395" spans="8:9" ht="12.75">
      <c r="H395" s="62"/>
      <c r="I395" s="62"/>
    </row>
    <row r="396" spans="8:9" ht="12.75">
      <c r="H396" s="62"/>
      <c r="I396" s="62"/>
    </row>
    <row r="397" spans="8:9" ht="12.75">
      <c r="H397" s="62"/>
      <c r="I397" s="62"/>
    </row>
    <row r="398" spans="8:9" ht="12.75">
      <c r="H398" s="62"/>
      <c r="I398" s="62"/>
    </row>
    <row r="399" spans="8:9" ht="12.75">
      <c r="H399" s="62"/>
      <c r="I399" s="62"/>
    </row>
    <row r="400" spans="8:9" ht="12.75">
      <c r="H400" s="62"/>
      <c r="I400" s="62"/>
    </row>
    <row r="401" spans="8:9" ht="12.75">
      <c r="H401" s="62"/>
      <c r="I401" s="62"/>
    </row>
    <row r="402" spans="8:9" ht="12.75">
      <c r="H402" s="62"/>
      <c r="I402" s="62"/>
    </row>
    <row r="403" spans="8:9" ht="12.75">
      <c r="H403" s="62"/>
      <c r="I403" s="62"/>
    </row>
    <row r="404" spans="8:9" ht="12.75">
      <c r="H404" s="62"/>
      <c r="I404" s="62"/>
    </row>
    <row r="405" spans="8:9" ht="12.75">
      <c r="H405" s="62"/>
      <c r="I405" s="62"/>
    </row>
    <row r="406" spans="8:9" ht="12.75">
      <c r="H406" s="62"/>
      <c r="I406" s="62"/>
    </row>
    <row r="407" spans="8:9" ht="12.75">
      <c r="H407" s="62"/>
      <c r="I407" s="62"/>
    </row>
    <row r="408" spans="8:9" ht="12.75">
      <c r="H408" s="62"/>
      <c r="I408" s="62"/>
    </row>
    <row r="409" spans="8:9" ht="12.75">
      <c r="H409" s="62"/>
      <c r="I409" s="62"/>
    </row>
    <row r="410" spans="8:9" ht="12.75">
      <c r="H410" s="62"/>
      <c r="I410" s="62"/>
    </row>
    <row r="411" spans="8:9" ht="12.75">
      <c r="H411" s="62"/>
      <c r="I411" s="62"/>
    </row>
    <row r="412" spans="8:9" ht="12.75">
      <c r="H412" s="62"/>
      <c r="I412" s="62"/>
    </row>
    <row r="413" spans="8:9" ht="12.75">
      <c r="H413" s="62"/>
      <c r="I413" s="62"/>
    </row>
    <row r="414" spans="8:9" ht="12.75">
      <c r="H414" s="62"/>
      <c r="I414" s="62"/>
    </row>
    <row r="415" spans="8:9" ht="12.75">
      <c r="H415" s="62"/>
      <c r="I415" s="62"/>
    </row>
    <row r="416" spans="8:9" ht="12.75">
      <c r="H416" s="62"/>
      <c r="I416" s="62"/>
    </row>
    <row r="417" spans="8:9" ht="12.75">
      <c r="H417" s="62"/>
      <c r="I417" s="62"/>
    </row>
    <row r="418" spans="8:9" ht="12.75">
      <c r="H418" s="62"/>
      <c r="I418" s="62"/>
    </row>
    <row r="419" spans="8:9" ht="12.75">
      <c r="H419" s="62"/>
      <c r="I419" s="62"/>
    </row>
    <row r="420" spans="8:9" ht="12.75">
      <c r="H420" s="62"/>
      <c r="I420" s="62"/>
    </row>
    <row r="421" spans="8:9" ht="12.75">
      <c r="H421" s="62"/>
      <c r="I421" s="62"/>
    </row>
    <row r="422" spans="8:9" ht="12.75">
      <c r="H422" s="62"/>
      <c r="I422" s="62"/>
    </row>
    <row r="423" spans="8:9" ht="12.75">
      <c r="H423" s="62"/>
      <c r="I423" s="62"/>
    </row>
    <row r="424" spans="8:9" ht="12.75">
      <c r="H424" s="62"/>
      <c r="I424" s="62"/>
    </row>
    <row r="425" spans="8:9" ht="12.75">
      <c r="H425" s="62"/>
      <c r="I425" s="62"/>
    </row>
    <row r="426" spans="8:9" ht="12.75">
      <c r="H426" s="62"/>
      <c r="I426" s="62"/>
    </row>
    <row r="427" spans="8:9" ht="12.75">
      <c r="H427" s="62"/>
      <c r="I427" s="62"/>
    </row>
    <row r="428" spans="8:9" ht="12.75">
      <c r="H428" s="62"/>
      <c r="I428" s="62"/>
    </row>
    <row r="429" spans="8:9" ht="12.75">
      <c r="H429" s="62"/>
      <c r="I429" s="62"/>
    </row>
    <row r="430" spans="8:9" ht="12.75">
      <c r="H430" s="62"/>
      <c r="I430" s="62"/>
    </row>
    <row r="431" spans="8:9" ht="12.75">
      <c r="H431" s="62"/>
      <c r="I431" s="62"/>
    </row>
    <row r="432" spans="8:9" ht="12.75">
      <c r="H432" s="62"/>
      <c r="I432" s="62"/>
    </row>
    <row r="433" spans="8:9" ht="12.75">
      <c r="H433" s="62"/>
      <c r="I433" s="62"/>
    </row>
    <row r="434" spans="8:9" ht="12.75">
      <c r="H434" s="62"/>
      <c r="I434" s="62"/>
    </row>
    <row r="435" spans="8:9" ht="12.75">
      <c r="H435" s="62"/>
      <c r="I435" s="62"/>
    </row>
    <row r="436" spans="8:9" ht="12.75">
      <c r="H436" s="62"/>
      <c r="I436" s="62"/>
    </row>
    <row r="437" spans="8:9" ht="12.75">
      <c r="H437" s="62"/>
      <c r="I437" s="62"/>
    </row>
    <row r="438" spans="8:9" ht="12.75">
      <c r="H438" s="62"/>
      <c r="I438" s="62"/>
    </row>
    <row r="439" spans="8:9" ht="12.75">
      <c r="H439" s="62"/>
      <c r="I439" s="62"/>
    </row>
    <row r="440" spans="8:9" ht="12.75">
      <c r="H440" s="62"/>
      <c r="I440" s="62"/>
    </row>
    <row r="441" spans="8:9" ht="12.75">
      <c r="H441" s="62"/>
      <c r="I441" s="62"/>
    </row>
    <row r="442" spans="8:9" ht="12.75">
      <c r="H442" s="62"/>
      <c r="I442" s="62"/>
    </row>
    <row r="443" spans="8:9" ht="12.75">
      <c r="H443" s="62"/>
      <c r="I443" s="62"/>
    </row>
    <row r="444" spans="8:9" ht="12.75">
      <c r="H444" s="62"/>
      <c r="I444" s="62"/>
    </row>
    <row r="445" spans="8:9" ht="12.75">
      <c r="H445" s="62"/>
      <c r="I445" s="62"/>
    </row>
    <row r="446" spans="8:9" ht="12.75">
      <c r="H446" s="62"/>
      <c r="I446" s="62"/>
    </row>
    <row r="447" spans="8:9" ht="12.75">
      <c r="H447" s="62"/>
      <c r="I447" s="62"/>
    </row>
    <row r="448" spans="8:9" ht="12.75">
      <c r="H448" s="62"/>
      <c r="I448" s="62"/>
    </row>
    <row r="449" spans="8:9" ht="12.75">
      <c r="H449" s="62"/>
      <c r="I449" s="62"/>
    </row>
    <row r="450" spans="8:9" ht="12.75">
      <c r="H450" s="62"/>
      <c r="I450" s="62"/>
    </row>
    <row r="451" spans="8:9" ht="12.75">
      <c r="H451" s="62"/>
      <c r="I451" s="62"/>
    </row>
    <row r="452" spans="8:9" ht="12.75">
      <c r="H452" s="62"/>
      <c r="I452" s="62"/>
    </row>
    <row r="453" spans="8:9" ht="12.75">
      <c r="H453" s="62"/>
      <c r="I453" s="62"/>
    </row>
    <row r="454" spans="8:9" ht="12.75">
      <c r="H454" s="62"/>
      <c r="I454" s="62"/>
    </row>
    <row r="455" spans="8:9" ht="12.75">
      <c r="H455" s="62"/>
      <c r="I455" s="62"/>
    </row>
    <row r="456" spans="8:9" ht="12.75">
      <c r="H456" s="62"/>
      <c r="I456" s="62"/>
    </row>
    <row r="457" spans="8:9" ht="12.75">
      <c r="H457" s="62"/>
      <c r="I457" s="62"/>
    </row>
    <row r="458" spans="8:9" ht="12.75">
      <c r="H458" s="62"/>
      <c r="I458" s="62"/>
    </row>
    <row r="459" spans="8:9" ht="12.75">
      <c r="H459" s="62"/>
      <c r="I459" s="62"/>
    </row>
    <row r="460" spans="8:9" ht="12.75">
      <c r="H460" s="62"/>
      <c r="I460" s="62"/>
    </row>
    <row r="461" spans="8:9" ht="12.75">
      <c r="H461" s="62"/>
      <c r="I461" s="62"/>
    </row>
    <row r="462" spans="8:9" ht="12.75">
      <c r="H462" s="62"/>
      <c r="I462" s="62"/>
    </row>
    <row r="463" spans="8:9" ht="12.75">
      <c r="H463" s="62"/>
      <c r="I463" s="62"/>
    </row>
    <row r="464" spans="8:9" ht="12.75">
      <c r="H464" s="62"/>
      <c r="I464" s="62"/>
    </row>
    <row r="465" spans="8:9" ht="12.75">
      <c r="H465" s="62"/>
      <c r="I465" s="62"/>
    </row>
    <row r="466" spans="8:9" ht="12.75">
      <c r="H466" s="62"/>
      <c r="I466" s="62"/>
    </row>
    <row r="467" spans="8:9" ht="12.75">
      <c r="H467" s="62"/>
      <c r="I467" s="62"/>
    </row>
    <row r="468" spans="8:9" ht="12.75">
      <c r="H468" s="62"/>
      <c r="I468" s="62"/>
    </row>
    <row r="469" spans="8:9" ht="12.75">
      <c r="H469" s="62"/>
      <c r="I469" s="62"/>
    </row>
    <row r="470" spans="8:9" ht="12.75">
      <c r="H470" s="62"/>
      <c r="I470" s="62"/>
    </row>
    <row r="471" spans="8:9" ht="12.75">
      <c r="H471" s="62"/>
      <c r="I471" s="62"/>
    </row>
    <row r="472" spans="8:9" ht="12.75">
      <c r="H472" s="62"/>
      <c r="I472" s="62"/>
    </row>
    <row r="473" spans="8:9" ht="12.75">
      <c r="H473" s="62"/>
      <c r="I473" s="62"/>
    </row>
    <row r="474" spans="8:9" ht="12.75">
      <c r="H474" s="62"/>
      <c r="I474" s="62"/>
    </row>
    <row r="475" spans="8:9" ht="12.75">
      <c r="H475" s="62"/>
      <c r="I475" s="62"/>
    </row>
    <row r="476" spans="8:9" ht="12.75">
      <c r="H476" s="62"/>
      <c r="I476" s="62"/>
    </row>
    <row r="477" spans="8:9" ht="12.75">
      <c r="H477" s="62"/>
      <c r="I477" s="62"/>
    </row>
    <row r="478" spans="8:9" ht="12.75">
      <c r="H478" s="62"/>
      <c r="I478" s="62"/>
    </row>
    <row r="479" spans="8:9" ht="12.75">
      <c r="H479" s="62"/>
      <c r="I479" s="62"/>
    </row>
    <row r="480" spans="8:9" ht="12.75">
      <c r="H480" s="62"/>
      <c r="I480" s="62"/>
    </row>
    <row r="481" spans="8:9" ht="12.75">
      <c r="H481" s="62"/>
      <c r="I481" s="62"/>
    </row>
    <row r="482" spans="8:9" ht="12.75">
      <c r="H482" s="62"/>
      <c r="I482" s="62"/>
    </row>
    <row r="483" spans="8:9" ht="12.75">
      <c r="H483" s="62"/>
      <c r="I483" s="62"/>
    </row>
    <row r="484" spans="8:9" ht="12.75">
      <c r="H484" s="62"/>
      <c r="I484" s="62"/>
    </row>
    <row r="485" spans="8:9" ht="12.75">
      <c r="H485" s="62"/>
      <c r="I485" s="62"/>
    </row>
    <row r="486" spans="8:9" ht="12.75">
      <c r="H486" s="62"/>
      <c r="I486" s="62"/>
    </row>
    <row r="487" spans="8:9" ht="12.75">
      <c r="H487" s="62"/>
      <c r="I487" s="62"/>
    </row>
    <row r="488" spans="8:9" ht="12.75">
      <c r="H488" s="62"/>
      <c r="I488" s="62"/>
    </row>
    <row r="489" spans="8:9" ht="12.75">
      <c r="H489" s="62"/>
      <c r="I489" s="62"/>
    </row>
    <row r="490" spans="8:9" ht="12.75">
      <c r="H490" s="62"/>
      <c r="I490" s="62"/>
    </row>
    <row r="491" spans="8:9" ht="12.75">
      <c r="H491" s="62"/>
      <c r="I491" s="62"/>
    </row>
    <row r="492" spans="8:9" ht="12.75">
      <c r="H492" s="62"/>
      <c r="I492" s="62"/>
    </row>
    <row r="493" spans="8:9" ht="12.75">
      <c r="H493" s="62"/>
      <c r="I493" s="62"/>
    </row>
    <row r="494" spans="8:9" ht="12.75">
      <c r="H494" s="62"/>
      <c r="I494" s="62"/>
    </row>
    <row r="495" spans="8:9" ht="12.75">
      <c r="H495" s="62"/>
      <c r="I495" s="62"/>
    </row>
    <row r="496" spans="8:9" ht="12.75">
      <c r="H496" s="62"/>
      <c r="I496" s="62"/>
    </row>
    <row r="497" spans="8:9" ht="12.75">
      <c r="H497" s="62"/>
      <c r="I497" s="62"/>
    </row>
    <row r="498" spans="8:9" ht="12.75">
      <c r="H498" s="62"/>
      <c r="I498" s="62"/>
    </row>
    <row r="499" spans="8:9" ht="12.75">
      <c r="H499" s="62"/>
      <c r="I499" s="62"/>
    </row>
    <row r="500" spans="8:9" ht="12.75">
      <c r="H500" s="62"/>
      <c r="I500" s="62"/>
    </row>
    <row r="501" spans="8:9" ht="12.75">
      <c r="H501" s="62"/>
      <c r="I501" s="62"/>
    </row>
    <row r="502" spans="8:9" ht="12.75">
      <c r="H502" s="62"/>
      <c r="I502" s="62"/>
    </row>
    <row r="503" spans="8:9" ht="12.75">
      <c r="H503" s="62"/>
      <c r="I503" s="62"/>
    </row>
    <row r="504" spans="8:9" ht="12.75">
      <c r="H504" s="62"/>
      <c r="I504" s="62"/>
    </row>
    <row r="505" spans="8:9" ht="12.75">
      <c r="H505" s="62"/>
      <c r="I505" s="62"/>
    </row>
    <row r="506" spans="8:9" ht="12.75">
      <c r="H506" s="62"/>
      <c r="I506" s="62"/>
    </row>
    <row r="507" spans="8:9" ht="12.75">
      <c r="H507" s="62"/>
      <c r="I507" s="62"/>
    </row>
    <row r="508" spans="8:9" ht="12.75">
      <c r="H508" s="62"/>
      <c r="I508" s="62"/>
    </row>
    <row r="509" spans="8:9" ht="12.75">
      <c r="H509" s="62"/>
      <c r="I509" s="62"/>
    </row>
    <row r="510" spans="8:9" ht="12.75">
      <c r="H510" s="62"/>
      <c r="I510" s="62"/>
    </row>
    <row r="511" spans="8:9" ht="12.75">
      <c r="H511" s="62"/>
      <c r="I511" s="62"/>
    </row>
    <row r="512" spans="8:9" ht="12.75">
      <c r="H512" s="62"/>
      <c r="I512" s="62"/>
    </row>
    <row r="513" spans="8:9" ht="12.75">
      <c r="H513" s="62"/>
      <c r="I513" s="62"/>
    </row>
    <row r="514" spans="8:9" ht="12.75">
      <c r="H514" s="62"/>
      <c r="I514" s="62"/>
    </row>
    <row r="515" spans="8:9" ht="12.75">
      <c r="H515" s="62"/>
      <c r="I515" s="62"/>
    </row>
    <row r="516" spans="8:9" ht="12.75">
      <c r="H516" s="62"/>
      <c r="I516" s="62"/>
    </row>
    <row r="517" spans="8:9" ht="12.75">
      <c r="H517" s="62"/>
      <c r="I517" s="62"/>
    </row>
    <row r="518" spans="8:9" ht="12.75">
      <c r="H518" s="62"/>
      <c r="I518" s="62"/>
    </row>
    <row r="519" spans="8:9" ht="12.75">
      <c r="H519" s="62"/>
      <c r="I519" s="62"/>
    </row>
    <row r="520" spans="8:9" ht="12.75">
      <c r="H520" s="62"/>
      <c r="I520" s="62"/>
    </row>
    <row r="521" spans="8:9" ht="12.75">
      <c r="H521" s="62"/>
      <c r="I521" s="62"/>
    </row>
    <row r="522" spans="8:9" ht="12.75">
      <c r="H522" s="62"/>
      <c r="I522" s="62"/>
    </row>
    <row r="523" spans="8:9" ht="12.75">
      <c r="H523" s="62"/>
      <c r="I523" s="62"/>
    </row>
    <row r="524" spans="8:9" ht="12.75">
      <c r="H524" s="62"/>
      <c r="I524" s="62"/>
    </row>
    <row r="525" spans="8:9" ht="12.75">
      <c r="H525" s="62"/>
      <c r="I525" s="62"/>
    </row>
    <row r="526" spans="8:9" ht="12.75">
      <c r="H526" s="62"/>
      <c r="I526" s="62"/>
    </row>
    <row r="527" spans="8:9" ht="12.75">
      <c r="H527" s="62"/>
      <c r="I527" s="62"/>
    </row>
    <row r="528" spans="8:9" ht="12.75">
      <c r="H528" s="62"/>
      <c r="I528" s="62"/>
    </row>
    <row r="529" spans="8:9" ht="12.75">
      <c r="H529" s="62"/>
      <c r="I529" s="62"/>
    </row>
    <row r="530" spans="8:9" ht="12.75">
      <c r="H530" s="62"/>
      <c r="I530" s="62"/>
    </row>
    <row r="531" spans="8:9" ht="12.75">
      <c r="H531" s="62"/>
      <c r="I531" s="62"/>
    </row>
    <row r="532" spans="8:9" ht="12.75">
      <c r="H532" s="62"/>
      <c r="I532" s="62"/>
    </row>
    <row r="533" spans="8:9" ht="12.75">
      <c r="H533" s="62"/>
      <c r="I533" s="62"/>
    </row>
    <row r="534" spans="8:9" ht="12.75">
      <c r="H534" s="62"/>
      <c r="I534" s="62"/>
    </row>
    <row r="535" spans="8:9" ht="12.75">
      <c r="H535" s="62"/>
      <c r="I535" s="62"/>
    </row>
    <row r="536" spans="8:9" ht="12.75">
      <c r="H536" s="62"/>
      <c r="I536" s="62"/>
    </row>
    <row r="537" spans="8:9" ht="12.75">
      <c r="H537" s="62"/>
      <c r="I537" s="62"/>
    </row>
    <row r="538" spans="8:9" ht="12.75">
      <c r="H538" s="62"/>
      <c r="I538" s="62"/>
    </row>
    <row r="539" spans="8:9" ht="12.75">
      <c r="H539" s="62"/>
      <c r="I539" s="62"/>
    </row>
    <row r="540" spans="8:9" ht="12.75">
      <c r="H540" s="62"/>
      <c r="I540" s="62"/>
    </row>
    <row r="541" spans="8:9" ht="12.75">
      <c r="H541" s="62"/>
      <c r="I541" s="62"/>
    </row>
    <row r="542" spans="8:9" ht="12.75">
      <c r="H542" s="62"/>
      <c r="I542" s="62"/>
    </row>
    <row r="543" spans="8:9" ht="12.75">
      <c r="H543" s="62"/>
      <c r="I543" s="62"/>
    </row>
    <row r="544" spans="8:9" ht="12.75">
      <c r="H544" s="62"/>
      <c r="I544" s="62"/>
    </row>
    <row r="545" spans="8:9" ht="12.75">
      <c r="H545" s="62"/>
      <c r="I545" s="62"/>
    </row>
    <row r="546" spans="8:9" ht="12.75">
      <c r="H546" s="62"/>
      <c r="I546" s="62"/>
    </row>
    <row r="547" spans="8:9" ht="12.75">
      <c r="H547" s="62"/>
      <c r="I547" s="62"/>
    </row>
    <row r="548" spans="8:9" ht="12.75">
      <c r="H548" s="62"/>
      <c r="I548" s="62"/>
    </row>
    <row r="549" spans="8:9" ht="12.75">
      <c r="H549" s="62"/>
      <c r="I549" s="62"/>
    </row>
    <row r="550" spans="8:9" ht="12.75">
      <c r="H550" s="62"/>
      <c r="I550" s="62"/>
    </row>
    <row r="551" spans="8:9" ht="12.75">
      <c r="H551" s="62"/>
      <c r="I551" s="62"/>
    </row>
    <row r="552" spans="8:9" ht="12.75">
      <c r="H552" s="62"/>
      <c r="I552" s="62"/>
    </row>
    <row r="553" spans="8:9" ht="12.75">
      <c r="H553" s="62"/>
      <c r="I553" s="62"/>
    </row>
    <row r="554" spans="8:9" ht="12.75">
      <c r="H554" s="62"/>
      <c r="I554" s="62"/>
    </row>
    <row r="555" spans="8:9" ht="12.75">
      <c r="H555" s="62"/>
      <c r="I555" s="62"/>
    </row>
    <row r="556" spans="8:9" ht="12.75">
      <c r="H556" s="62"/>
      <c r="I556" s="62"/>
    </row>
    <row r="557" spans="8:9" ht="12.75">
      <c r="H557" s="62"/>
      <c r="I557" s="62"/>
    </row>
    <row r="558" spans="8:9" ht="12.75">
      <c r="H558" s="62"/>
      <c r="I558" s="62"/>
    </row>
    <row r="559" spans="8:9" ht="12.75">
      <c r="H559" s="62"/>
      <c r="I559" s="62"/>
    </row>
    <row r="560" spans="8:9" ht="12.75">
      <c r="H560" s="62"/>
      <c r="I560" s="62"/>
    </row>
    <row r="561" spans="8:9" ht="12.75">
      <c r="H561" s="62"/>
      <c r="I561" s="62"/>
    </row>
    <row r="562" spans="8:9" ht="12.75">
      <c r="H562" s="62"/>
      <c r="I562" s="62"/>
    </row>
    <row r="563" spans="8:9" ht="12.75">
      <c r="H563" s="62"/>
      <c r="I563" s="62"/>
    </row>
    <row r="564" spans="8:9" ht="12.75">
      <c r="H564" s="62"/>
      <c r="I564" s="62"/>
    </row>
    <row r="565" spans="8:9" ht="12.75">
      <c r="H565" s="62"/>
      <c r="I565" s="62"/>
    </row>
    <row r="566" spans="8:9" ht="12.75">
      <c r="H566" s="62"/>
      <c r="I566" s="62"/>
    </row>
    <row r="567" spans="8:9" ht="12.75">
      <c r="H567" s="62"/>
      <c r="I567" s="62"/>
    </row>
    <row r="568" spans="8:9" ht="12.75">
      <c r="H568" s="62"/>
      <c r="I568" s="62"/>
    </row>
    <row r="569" spans="8:9" ht="12.75">
      <c r="H569" s="62"/>
      <c r="I569" s="62"/>
    </row>
    <row r="570" spans="8:9" ht="12.75">
      <c r="H570" s="62"/>
      <c r="I570" s="62"/>
    </row>
    <row r="571" spans="8:9" ht="12.75">
      <c r="H571" s="62"/>
      <c r="I571" s="62"/>
    </row>
    <row r="572" spans="8:9" ht="12.75">
      <c r="H572" s="62"/>
      <c r="I572" s="62"/>
    </row>
    <row r="573" spans="8:9" ht="12.75">
      <c r="H573" s="62"/>
      <c r="I573" s="62"/>
    </row>
    <row r="574" spans="8:9" ht="12.75">
      <c r="H574" s="62"/>
      <c r="I574" s="62"/>
    </row>
    <row r="575" spans="8:9" ht="12.75">
      <c r="H575" s="62"/>
      <c r="I575" s="62"/>
    </row>
    <row r="576" spans="8:9" ht="12.75">
      <c r="H576" s="62"/>
      <c r="I576" s="62"/>
    </row>
    <row r="577" spans="8:9" ht="12.75">
      <c r="H577" s="62"/>
      <c r="I577" s="62"/>
    </row>
    <row r="578" spans="8:9" ht="12.75">
      <c r="H578" s="62"/>
      <c r="I578" s="62"/>
    </row>
    <row r="579" spans="8:9" ht="12.75">
      <c r="H579" s="62"/>
      <c r="I579" s="62"/>
    </row>
    <row r="580" spans="8:9" ht="12.75">
      <c r="H580" s="62"/>
      <c r="I580" s="62"/>
    </row>
    <row r="581" spans="8:9" ht="12.75">
      <c r="H581" s="62"/>
      <c r="I581" s="62"/>
    </row>
    <row r="582" spans="8:9" ht="12.75">
      <c r="H582" s="62"/>
      <c r="I582" s="62"/>
    </row>
    <row r="583" spans="8:9" ht="12.75">
      <c r="H583" s="62"/>
      <c r="I583" s="62"/>
    </row>
    <row r="584" spans="8:9" ht="12.75">
      <c r="H584" s="62"/>
      <c r="I584" s="62"/>
    </row>
    <row r="585" spans="8:9" ht="12.75">
      <c r="H585" s="62"/>
      <c r="I585" s="62"/>
    </row>
    <row r="586" spans="8:9" ht="12.75">
      <c r="H586" s="62"/>
      <c r="I586" s="62"/>
    </row>
    <row r="587" spans="8:9" ht="12.75">
      <c r="H587" s="62"/>
      <c r="I587" s="62"/>
    </row>
    <row r="588" spans="8:9" ht="12.75">
      <c r="H588" s="62"/>
      <c r="I588" s="62"/>
    </row>
    <row r="589" spans="8:9" ht="12.75">
      <c r="H589" s="62"/>
      <c r="I589" s="62"/>
    </row>
    <row r="590" spans="8:9" ht="12.75">
      <c r="H590" s="62"/>
      <c r="I590" s="62"/>
    </row>
    <row r="591" spans="8:9" ht="12.75">
      <c r="H591" s="62"/>
      <c r="I591" s="62"/>
    </row>
    <row r="592" spans="8:9" ht="12.75">
      <c r="H592" s="62"/>
      <c r="I592" s="62"/>
    </row>
    <row r="593" spans="8:9" ht="12.75">
      <c r="H593" s="62"/>
      <c r="I593" s="62"/>
    </row>
    <row r="594" spans="8:9" ht="12.75">
      <c r="H594" s="62"/>
      <c r="I594" s="62"/>
    </row>
    <row r="595" spans="8:9" ht="12.75">
      <c r="H595" s="62"/>
      <c r="I595" s="62"/>
    </row>
    <row r="596" spans="8:9" ht="12.75">
      <c r="H596" s="62"/>
      <c r="I596" s="62"/>
    </row>
    <row r="597" spans="8:9" ht="12.75">
      <c r="H597" s="62"/>
      <c r="I597" s="62"/>
    </row>
    <row r="598" spans="8:9" ht="12.75">
      <c r="H598" s="62"/>
      <c r="I598" s="62"/>
    </row>
    <row r="599" spans="8:9" ht="12.75">
      <c r="H599" s="62"/>
      <c r="I599" s="62"/>
    </row>
    <row r="600" spans="8:9" ht="12.75">
      <c r="H600" s="62"/>
      <c r="I600" s="62"/>
    </row>
    <row r="601" spans="8:9" ht="12.75">
      <c r="H601" s="62"/>
      <c r="I601" s="62"/>
    </row>
    <row r="602" spans="8:9" ht="12.75">
      <c r="H602" s="62"/>
      <c r="I602" s="62"/>
    </row>
    <row r="603" spans="8:9" ht="12.75">
      <c r="H603" s="62"/>
      <c r="I603" s="62"/>
    </row>
    <row r="604" spans="8:9" ht="12.75">
      <c r="H604" s="62"/>
      <c r="I604" s="62"/>
    </row>
    <row r="605" spans="8:9" ht="12.75">
      <c r="H605" s="62"/>
      <c r="I605" s="62"/>
    </row>
    <row r="606" spans="8:9" ht="12.75">
      <c r="H606" s="62"/>
      <c r="I606" s="62"/>
    </row>
    <row r="607" spans="8:9" ht="12.75">
      <c r="H607" s="62"/>
      <c r="I607" s="62"/>
    </row>
    <row r="608" spans="8:9" ht="12.75">
      <c r="H608" s="62"/>
      <c r="I608" s="62"/>
    </row>
    <row r="609" spans="8:9" ht="12.75">
      <c r="H609" s="62"/>
      <c r="I609" s="62"/>
    </row>
    <row r="610" spans="8:9" ht="12.75">
      <c r="H610" s="62"/>
      <c r="I610" s="62"/>
    </row>
    <row r="611" spans="8:9" ht="12.75">
      <c r="H611" s="62"/>
      <c r="I611" s="62"/>
    </row>
    <row r="612" spans="8:9" ht="12.75">
      <c r="H612" s="62"/>
      <c r="I612" s="62"/>
    </row>
    <row r="613" spans="8:9" ht="12.75">
      <c r="H613" s="62"/>
      <c r="I613" s="62"/>
    </row>
    <row r="614" spans="8:9" ht="12.75">
      <c r="H614" s="62"/>
      <c r="I614" s="62"/>
    </row>
    <row r="615" spans="8:9" ht="12.75">
      <c r="H615" s="62"/>
      <c r="I615" s="62"/>
    </row>
    <row r="616" spans="8:9" ht="12.75">
      <c r="H616" s="62"/>
      <c r="I616" s="62"/>
    </row>
    <row r="617" spans="8:9" ht="12.75">
      <c r="H617" s="62"/>
      <c r="I617" s="62"/>
    </row>
    <row r="618" spans="8:9" ht="12.75">
      <c r="H618" s="62"/>
      <c r="I618" s="62"/>
    </row>
    <row r="619" spans="8:9" ht="12.75">
      <c r="H619" s="62"/>
      <c r="I619" s="62"/>
    </row>
    <row r="620" spans="8:9" ht="12.75">
      <c r="H620" s="62"/>
      <c r="I620" s="62"/>
    </row>
    <row r="621" spans="8:9" ht="12.75">
      <c r="H621" s="62"/>
      <c r="I621" s="62"/>
    </row>
    <row r="622" spans="8:9" ht="12.75">
      <c r="H622" s="62"/>
      <c r="I622" s="62"/>
    </row>
    <row r="623" spans="8:9" ht="12.75">
      <c r="H623" s="62"/>
      <c r="I623" s="62"/>
    </row>
    <row r="624" spans="8:9" ht="12.75">
      <c r="H624" s="62"/>
      <c r="I624" s="62"/>
    </row>
    <row r="625" spans="8:9" ht="12.75">
      <c r="H625" s="62"/>
      <c r="I625" s="62"/>
    </row>
    <row r="626" spans="8:9" ht="12.75">
      <c r="H626" s="62"/>
      <c r="I626" s="62"/>
    </row>
    <row r="627" spans="8:9" ht="12.75">
      <c r="H627" s="62"/>
      <c r="I627" s="62"/>
    </row>
    <row r="628" spans="8:9" ht="12.75">
      <c r="H628" s="62"/>
      <c r="I628" s="62"/>
    </row>
    <row r="629" spans="8:9" ht="12.75">
      <c r="H629" s="62"/>
      <c r="I629" s="62"/>
    </row>
    <row r="630" spans="8:9" ht="12.75">
      <c r="H630" s="62"/>
      <c r="I630" s="62"/>
    </row>
    <row r="631" spans="8:9" ht="12.75">
      <c r="H631" s="62"/>
      <c r="I631" s="62"/>
    </row>
    <row r="632" spans="8:9" ht="12.75">
      <c r="H632" s="62"/>
      <c r="I632" s="62"/>
    </row>
    <row r="633" spans="8:9" ht="12.75">
      <c r="H633" s="62"/>
      <c r="I633" s="62"/>
    </row>
    <row r="634" spans="8:9" ht="12.75">
      <c r="H634" s="62"/>
      <c r="I634" s="62"/>
    </row>
    <row r="635" spans="8:9" ht="12.75">
      <c r="H635" s="62"/>
      <c r="I635" s="62"/>
    </row>
    <row r="636" spans="8:9" ht="12.75">
      <c r="H636" s="62"/>
      <c r="I636" s="62"/>
    </row>
    <row r="637" spans="8:9" ht="12.75">
      <c r="H637" s="62"/>
      <c r="I637" s="62"/>
    </row>
    <row r="638" spans="8:9" ht="12.75">
      <c r="H638" s="62"/>
      <c r="I638" s="62"/>
    </row>
    <row r="639" spans="8:9" ht="12.75">
      <c r="H639" s="62"/>
      <c r="I639" s="62"/>
    </row>
    <row r="640" spans="8:9" ht="12.75">
      <c r="H640" s="62"/>
      <c r="I640" s="62"/>
    </row>
    <row r="641" spans="8:9" ht="12.75">
      <c r="H641" s="62"/>
      <c r="I641" s="62"/>
    </row>
    <row r="642" spans="8:9" ht="12.75">
      <c r="H642" s="62"/>
      <c r="I642" s="62"/>
    </row>
    <row r="643" spans="8:9" ht="12.75">
      <c r="H643" s="62"/>
      <c r="I643" s="62"/>
    </row>
    <row r="644" spans="8:9" ht="12.75">
      <c r="H644" s="62"/>
      <c r="I644" s="62"/>
    </row>
    <row r="645" spans="8:9" ht="12.75">
      <c r="H645" s="62"/>
      <c r="I645" s="62"/>
    </row>
    <row r="646" spans="8:9" ht="12.75">
      <c r="H646" s="62"/>
      <c r="I646" s="62"/>
    </row>
    <row r="647" spans="8:9" ht="12.75">
      <c r="H647" s="62"/>
      <c r="I647" s="62"/>
    </row>
    <row r="648" spans="8:9" ht="12.75">
      <c r="H648" s="62"/>
      <c r="I648" s="62"/>
    </row>
    <row r="649" spans="8:9" ht="12.75">
      <c r="H649" s="62"/>
      <c r="I649" s="62"/>
    </row>
    <row r="650" spans="8:9" ht="12.75">
      <c r="H650" s="62"/>
      <c r="I650" s="62"/>
    </row>
    <row r="651" spans="8:9" ht="12.75">
      <c r="H651" s="62"/>
      <c r="I651" s="62"/>
    </row>
    <row r="652" spans="8:9" ht="12.75">
      <c r="H652" s="62"/>
      <c r="I652" s="62"/>
    </row>
    <row r="653" spans="8:9" ht="12.75">
      <c r="H653" s="62"/>
      <c r="I653" s="62"/>
    </row>
    <row r="654" spans="8:9" ht="12.75">
      <c r="H654" s="62"/>
      <c r="I654" s="62"/>
    </row>
    <row r="655" spans="8:9" ht="12.75">
      <c r="H655" s="62"/>
      <c r="I655" s="62"/>
    </row>
    <row r="656" spans="8:9" ht="12.75">
      <c r="H656" s="62"/>
      <c r="I656" s="62"/>
    </row>
    <row r="657" spans="8:9" ht="12.75">
      <c r="H657" s="62"/>
      <c r="I657" s="62"/>
    </row>
    <row r="658" spans="8:9" ht="12.75">
      <c r="H658" s="62"/>
      <c r="I658" s="62"/>
    </row>
    <row r="659" spans="8:9" ht="12.75">
      <c r="H659" s="62"/>
      <c r="I659" s="62"/>
    </row>
    <row r="660" spans="8:9" ht="12.75">
      <c r="H660" s="62"/>
      <c r="I660" s="62"/>
    </row>
    <row r="661" spans="8:9" ht="12.75">
      <c r="H661" s="62"/>
      <c r="I661" s="62"/>
    </row>
    <row r="662" spans="8:9" ht="12.75">
      <c r="H662" s="62"/>
      <c r="I662" s="62"/>
    </row>
    <row r="663" spans="8:9" ht="12.75">
      <c r="H663" s="62"/>
      <c r="I663" s="62"/>
    </row>
    <row r="664" spans="8:9" ht="12.75">
      <c r="H664" s="62"/>
      <c r="I664" s="62"/>
    </row>
    <row r="665" spans="8:9" ht="12.75">
      <c r="H665" s="62"/>
      <c r="I665" s="62"/>
    </row>
    <row r="666" spans="8:9" ht="12.75">
      <c r="H666" s="62"/>
      <c r="I666" s="62"/>
    </row>
    <row r="667" spans="8:9" ht="12.75">
      <c r="H667" s="62"/>
      <c r="I667" s="62"/>
    </row>
    <row r="668" spans="8:9" ht="12.75">
      <c r="H668" s="62"/>
      <c r="I668" s="62"/>
    </row>
    <row r="669" spans="8:9" ht="12.75">
      <c r="H669" s="62"/>
      <c r="I669" s="62"/>
    </row>
    <row r="670" spans="8:9" ht="12.75">
      <c r="H670" s="62"/>
      <c r="I670" s="62"/>
    </row>
    <row r="671" spans="8:9" ht="12.75">
      <c r="H671" s="62"/>
      <c r="I671" s="62"/>
    </row>
    <row r="672" spans="8:9" ht="12.75">
      <c r="H672" s="62"/>
      <c r="I672" s="62"/>
    </row>
    <row r="673" spans="8:9" ht="12.75">
      <c r="H673" s="62"/>
      <c r="I673" s="62"/>
    </row>
    <row r="674" spans="8:9" ht="12.75">
      <c r="H674" s="62"/>
      <c r="I674" s="62"/>
    </row>
    <row r="675" spans="8:9" ht="12.75">
      <c r="H675" s="62"/>
      <c r="I675" s="62"/>
    </row>
    <row r="676" spans="8:9" ht="12.75">
      <c r="H676" s="62"/>
      <c r="I676" s="62"/>
    </row>
    <row r="677" spans="8:9" ht="12.75">
      <c r="H677" s="62"/>
      <c r="I677" s="62"/>
    </row>
    <row r="678" spans="8:9" ht="12.75">
      <c r="H678" s="62"/>
      <c r="I678" s="62"/>
    </row>
    <row r="679" spans="8:9" ht="12.75">
      <c r="H679" s="62"/>
      <c r="I679" s="62"/>
    </row>
    <row r="680" spans="8:9" ht="12.75">
      <c r="H680" s="62"/>
      <c r="I680" s="62"/>
    </row>
    <row r="681" spans="8:9" ht="12.75">
      <c r="H681" s="62"/>
      <c r="I681" s="62"/>
    </row>
    <row r="682" spans="8:9" ht="12.75">
      <c r="H682" s="62"/>
      <c r="I682" s="62"/>
    </row>
    <row r="683" spans="8:9" ht="12.75">
      <c r="H683" s="62"/>
      <c r="I683" s="62"/>
    </row>
    <row r="684" spans="8:9" ht="12.75">
      <c r="H684" s="62"/>
      <c r="I684" s="62"/>
    </row>
    <row r="685" spans="8:9" ht="12.75">
      <c r="H685" s="62"/>
      <c r="I685" s="62"/>
    </row>
    <row r="686" spans="8:9" ht="12.75">
      <c r="H686" s="62"/>
      <c r="I686" s="62"/>
    </row>
    <row r="687" spans="8:9" ht="12.75">
      <c r="H687" s="62"/>
      <c r="I687" s="62"/>
    </row>
    <row r="688" spans="8:9" ht="12.75">
      <c r="H688" s="62"/>
      <c r="I688" s="62"/>
    </row>
    <row r="689" spans="8:9" ht="12.75">
      <c r="H689" s="62"/>
      <c r="I689" s="62"/>
    </row>
    <row r="690" spans="8:9" ht="12.75">
      <c r="H690" s="62"/>
      <c r="I690" s="62"/>
    </row>
    <row r="691" spans="8:9" ht="12.75">
      <c r="H691" s="62"/>
      <c r="I691" s="62"/>
    </row>
    <row r="692" spans="8:9" ht="12.75">
      <c r="H692" s="62"/>
      <c r="I692" s="62"/>
    </row>
    <row r="693" spans="8:9" ht="12.75">
      <c r="H693" s="62"/>
      <c r="I693" s="62"/>
    </row>
    <row r="694" spans="8:9" ht="12.75">
      <c r="H694" s="62"/>
      <c r="I694" s="62"/>
    </row>
    <row r="695" spans="8:9" ht="12.75">
      <c r="H695" s="62"/>
      <c r="I695" s="62"/>
    </row>
    <row r="696" spans="8:9" ht="12.75">
      <c r="H696" s="62"/>
      <c r="I696" s="62"/>
    </row>
    <row r="697" spans="8:9" ht="12.75">
      <c r="H697" s="62"/>
      <c r="I697" s="62"/>
    </row>
    <row r="698" spans="8:9" ht="12.75">
      <c r="H698" s="62"/>
      <c r="I698" s="62"/>
    </row>
    <row r="699" spans="8:9" ht="12.75">
      <c r="H699" s="62"/>
      <c r="I699" s="62"/>
    </row>
    <row r="700" spans="8:9" ht="12.75">
      <c r="H700" s="62"/>
      <c r="I700" s="62"/>
    </row>
    <row r="701" spans="8:9" ht="12.75">
      <c r="H701" s="62"/>
      <c r="I701" s="62"/>
    </row>
    <row r="702" spans="8:9" ht="12.75">
      <c r="H702" s="62"/>
      <c r="I702" s="62"/>
    </row>
    <row r="703" spans="8:9" ht="12.75">
      <c r="H703" s="62"/>
      <c r="I703" s="62"/>
    </row>
    <row r="704" spans="8:9" ht="12.75">
      <c r="H704" s="62"/>
      <c r="I704" s="62"/>
    </row>
    <row r="705" spans="8:9" ht="12.75">
      <c r="H705" s="62"/>
      <c r="I705" s="62"/>
    </row>
    <row r="706" spans="8:9" ht="12.75">
      <c r="H706" s="62"/>
      <c r="I706" s="62"/>
    </row>
    <row r="707" spans="8:9" ht="12.75">
      <c r="H707" s="62"/>
      <c r="I707" s="62"/>
    </row>
    <row r="708" spans="8:9" ht="12.75">
      <c r="H708" s="62"/>
      <c r="I708" s="62"/>
    </row>
    <row r="709" spans="8:9" ht="12.75">
      <c r="H709" s="62"/>
      <c r="I709" s="62"/>
    </row>
    <row r="710" spans="8:9" ht="12.75">
      <c r="H710" s="62"/>
      <c r="I710" s="62"/>
    </row>
    <row r="711" spans="8:9" ht="12.75">
      <c r="H711" s="62"/>
      <c r="I711" s="62"/>
    </row>
    <row r="712" spans="8:9" ht="12.75">
      <c r="H712" s="62"/>
      <c r="I712" s="62"/>
    </row>
    <row r="713" spans="8:9" ht="12.75">
      <c r="H713" s="62"/>
      <c r="I713" s="62"/>
    </row>
    <row r="714" spans="8:9" ht="12.75">
      <c r="H714" s="62"/>
      <c r="I714" s="62"/>
    </row>
    <row r="715" spans="8:9" ht="12.75">
      <c r="H715" s="62"/>
      <c r="I715" s="62"/>
    </row>
    <row r="716" spans="8:9" ht="12.75">
      <c r="H716" s="62"/>
      <c r="I716" s="62"/>
    </row>
    <row r="717" spans="8:9" ht="12.75">
      <c r="H717" s="62"/>
      <c r="I717" s="62"/>
    </row>
    <row r="718" spans="8:9" ht="12.75">
      <c r="H718" s="62"/>
      <c r="I718" s="62"/>
    </row>
    <row r="719" spans="8:9" ht="12.75">
      <c r="H719" s="62"/>
      <c r="I719" s="62"/>
    </row>
    <row r="720" spans="8:9" ht="12.75">
      <c r="H720" s="62"/>
      <c r="I720" s="62"/>
    </row>
    <row r="721" spans="8:9" ht="12.75">
      <c r="H721" s="62"/>
      <c r="I721" s="62"/>
    </row>
    <row r="722" spans="8:9" ht="12.75">
      <c r="H722" s="62"/>
      <c r="I722" s="62"/>
    </row>
    <row r="723" spans="8:9" ht="12.75">
      <c r="H723" s="62"/>
      <c r="I723" s="62"/>
    </row>
    <row r="724" spans="8:9" ht="12.75">
      <c r="H724" s="62"/>
      <c r="I724" s="62"/>
    </row>
    <row r="725" spans="8:9" ht="12.75">
      <c r="H725" s="62"/>
      <c r="I725" s="62"/>
    </row>
    <row r="726" spans="8:9" ht="12.75">
      <c r="H726" s="62"/>
      <c r="I726" s="62"/>
    </row>
    <row r="727" spans="8:9" ht="12.75">
      <c r="H727" s="62"/>
      <c r="I727" s="62"/>
    </row>
    <row r="728" spans="8:9" ht="12.75">
      <c r="H728" s="62"/>
      <c r="I728" s="62"/>
    </row>
    <row r="729" spans="8:9" ht="12.75">
      <c r="H729" s="62"/>
      <c r="I729" s="62"/>
    </row>
    <row r="730" spans="8:9" ht="12.75">
      <c r="H730" s="62"/>
      <c r="I730" s="62"/>
    </row>
    <row r="731" spans="8:9" ht="12.75">
      <c r="H731" s="62"/>
      <c r="I731" s="62"/>
    </row>
    <row r="732" spans="8:9" ht="12.75">
      <c r="H732" s="62"/>
      <c r="I732" s="62"/>
    </row>
    <row r="733" spans="8:9" ht="12.75">
      <c r="H733" s="62"/>
      <c r="I733" s="62"/>
    </row>
    <row r="734" spans="8:9" ht="12.75">
      <c r="H734" s="62"/>
      <c r="I734" s="62"/>
    </row>
    <row r="735" spans="8:9" ht="12.75">
      <c r="H735" s="62"/>
      <c r="I735" s="62"/>
    </row>
    <row r="736" spans="8:9" ht="12.75">
      <c r="H736" s="62"/>
      <c r="I736" s="62"/>
    </row>
    <row r="737" spans="8:9" ht="12.75">
      <c r="H737" s="62"/>
      <c r="I737" s="62"/>
    </row>
    <row r="738" spans="8:9" ht="12.75">
      <c r="H738" s="62"/>
      <c r="I738" s="62"/>
    </row>
    <row r="739" spans="8:9" ht="12.75">
      <c r="H739" s="62"/>
      <c r="I739" s="62"/>
    </row>
    <row r="740" spans="8:9" ht="12.75">
      <c r="H740" s="62"/>
      <c r="I740" s="62"/>
    </row>
    <row r="741" spans="8:9" ht="12.75">
      <c r="H741" s="62"/>
      <c r="I741" s="62"/>
    </row>
    <row r="742" spans="8:9" ht="12.75">
      <c r="H742" s="62"/>
      <c r="I742" s="62"/>
    </row>
    <row r="743" spans="8:9" ht="12.75">
      <c r="H743" s="62"/>
      <c r="I743" s="62"/>
    </row>
    <row r="744" spans="8:9" ht="12.75">
      <c r="H744" s="62"/>
      <c r="I744" s="62"/>
    </row>
    <row r="745" spans="8:9" ht="12.75">
      <c r="H745" s="62"/>
      <c r="I745" s="62"/>
    </row>
    <row r="746" spans="8:9" ht="12.75">
      <c r="H746" s="62"/>
      <c r="I746" s="62"/>
    </row>
    <row r="747" spans="8:9" ht="12.75">
      <c r="H747" s="62"/>
      <c r="I747" s="62"/>
    </row>
    <row r="748" spans="8:9" ht="12.75">
      <c r="H748" s="62"/>
      <c r="I748" s="62"/>
    </row>
    <row r="749" spans="8:9" ht="12.75">
      <c r="H749" s="62"/>
      <c r="I749" s="62"/>
    </row>
    <row r="750" spans="8:9" ht="12.75">
      <c r="H750" s="62"/>
      <c r="I750" s="62"/>
    </row>
    <row r="751" spans="8:9" ht="12.75">
      <c r="H751" s="62"/>
      <c r="I751" s="62"/>
    </row>
    <row r="752" spans="8:9" ht="12.75">
      <c r="H752" s="62"/>
      <c r="I752" s="62"/>
    </row>
    <row r="753" spans="8:9" ht="12.75">
      <c r="H753" s="62"/>
      <c r="I753" s="62"/>
    </row>
    <row r="754" spans="8:9" ht="12.75">
      <c r="H754" s="62"/>
      <c r="I754" s="62"/>
    </row>
    <row r="755" spans="8:9" ht="12.75">
      <c r="H755" s="62"/>
      <c r="I755" s="62"/>
    </row>
    <row r="756" spans="8:9" ht="12.75">
      <c r="H756" s="62"/>
      <c r="I756" s="62"/>
    </row>
    <row r="757" spans="8:9" ht="12.75">
      <c r="H757" s="62"/>
      <c r="I757" s="62"/>
    </row>
    <row r="758" spans="8:9" ht="12.75">
      <c r="H758" s="62"/>
      <c r="I758" s="62"/>
    </row>
    <row r="759" spans="8:9" ht="12.75">
      <c r="H759" s="62"/>
      <c r="I759" s="62"/>
    </row>
    <row r="760" spans="8:9" ht="12.75">
      <c r="H760" s="62"/>
      <c r="I760" s="62"/>
    </row>
    <row r="761" spans="8:9" ht="12.75">
      <c r="H761" s="62"/>
      <c r="I761" s="62"/>
    </row>
    <row r="762" spans="8:9" ht="12.75">
      <c r="H762" s="62"/>
      <c r="I762" s="62"/>
    </row>
    <row r="763" spans="8:9" ht="12.75">
      <c r="H763" s="62"/>
      <c r="I763" s="62"/>
    </row>
    <row r="764" spans="8:9" ht="12.75">
      <c r="H764" s="62"/>
      <c r="I764" s="62"/>
    </row>
    <row r="765" spans="8:9" ht="12.75">
      <c r="H765" s="62"/>
      <c r="I765" s="62"/>
    </row>
    <row r="766" spans="8:9" ht="12.75">
      <c r="H766" s="62"/>
      <c r="I766" s="62"/>
    </row>
    <row r="767" spans="8:9" ht="12.75">
      <c r="H767" s="62"/>
      <c r="I767" s="62"/>
    </row>
    <row r="768" spans="8:9" ht="12.75">
      <c r="H768" s="62"/>
      <c r="I768" s="62"/>
    </row>
    <row r="769" spans="8:9" ht="12.75">
      <c r="H769" s="62"/>
      <c r="I769" s="62"/>
    </row>
    <row r="770" spans="8:9" ht="12.75">
      <c r="H770" s="62"/>
      <c r="I770" s="62"/>
    </row>
    <row r="771" spans="8:9" ht="12.75">
      <c r="H771" s="62"/>
      <c r="I771" s="62"/>
    </row>
    <row r="772" spans="8:9" ht="12.75">
      <c r="H772" s="62"/>
      <c r="I772" s="62"/>
    </row>
    <row r="773" spans="8:9" ht="12.75">
      <c r="H773" s="62"/>
      <c r="I773" s="62"/>
    </row>
    <row r="774" spans="8:9" ht="12.75">
      <c r="H774" s="62"/>
      <c r="I774" s="62"/>
    </row>
    <row r="775" spans="8:9" ht="12.75">
      <c r="H775" s="62"/>
      <c r="I775" s="62"/>
    </row>
    <row r="776" spans="8:9" ht="12.75">
      <c r="H776" s="62"/>
      <c r="I776" s="62"/>
    </row>
    <row r="777" spans="8:9" ht="12.75">
      <c r="H777" s="62"/>
      <c r="I777" s="62"/>
    </row>
    <row r="778" spans="8:9" ht="12.75">
      <c r="H778" s="62"/>
      <c r="I778" s="62"/>
    </row>
    <row r="779" spans="8:9" ht="12.75">
      <c r="H779" s="62"/>
      <c r="I779" s="62"/>
    </row>
    <row r="780" spans="8:9" ht="12.75">
      <c r="H780" s="62"/>
      <c r="I780" s="62"/>
    </row>
    <row r="781" spans="8:9" ht="12.75">
      <c r="H781" s="62"/>
      <c r="I781" s="62"/>
    </row>
    <row r="782" spans="8:9" ht="12.75">
      <c r="H782" s="62"/>
      <c r="I782" s="62"/>
    </row>
    <row r="783" spans="8:9" ht="12.75">
      <c r="H783" s="62"/>
      <c r="I783" s="62"/>
    </row>
    <row r="784" spans="8:9" ht="12.75">
      <c r="H784" s="62"/>
      <c r="I784" s="62"/>
    </row>
    <row r="785" spans="8:9" ht="12.75">
      <c r="H785" s="62"/>
      <c r="I785" s="62"/>
    </row>
    <row r="786" spans="8:9" ht="12.75">
      <c r="H786" s="62"/>
      <c r="I786" s="62"/>
    </row>
    <row r="787" spans="8:9" ht="12.75">
      <c r="H787" s="62"/>
      <c r="I787" s="62"/>
    </row>
    <row r="788" spans="8:9" ht="12.75">
      <c r="H788" s="62"/>
      <c r="I788" s="62"/>
    </row>
    <row r="789" spans="8:9" ht="12.75">
      <c r="H789" s="62"/>
      <c r="I789" s="62"/>
    </row>
    <row r="790" spans="8:9" ht="12.75">
      <c r="H790" s="62"/>
      <c r="I790" s="62"/>
    </row>
    <row r="791" spans="8:9" ht="12.75">
      <c r="H791" s="62"/>
      <c r="I791" s="62"/>
    </row>
    <row r="792" spans="8:9" ht="12.75">
      <c r="H792" s="62"/>
      <c r="I792" s="62"/>
    </row>
    <row r="793" spans="8:9" ht="12.75">
      <c r="H793" s="62"/>
      <c r="I793" s="62"/>
    </row>
    <row r="794" spans="8:9" ht="12.75">
      <c r="H794" s="62"/>
      <c r="I794" s="62"/>
    </row>
    <row r="795" spans="8:9" ht="12.75">
      <c r="H795" s="62"/>
      <c r="I795" s="62"/>
    </row>
    <row r="796" spans="8:9" ht="12.75">
      <c r="H796" s="62"/>
      <c r="I796" s="62"/>
    </row>
    <row r="797" spans="8:9" ht="12.75">
      <c r="H797" s="62"/>
      <c r="I797" s="62"/>
    </row>
    <row r="798" spans="8:9" ht="12.75">
      <c r="H798" s="62"/>
      <c r="I798" s="62"/>
    </row>
    <row r="799" spans="8:9" ht="12.75">
      <c r="H799" s="62"/>
      <c r="I799" s="62"/>
    </row>
    <row r="800" spans="8:9" ht="12.75">
      <c r="H800" s="62"/>
      <c r="I800" s="62"/>
    </row>
    <row r="801" spans="8:9" ht="12.75">
      <c r="H801" s="62"/>
      <c r="I801" s="62"/>
    </row>
    <row r="802" spans="8:9" ht="12.75">
      <c r="H802" s="62"/>
      <c r="I802" s="62"/>
    </row>
    <row r="803" spans="8:9" ht="12.75">
      <c r="H803" s="62"/>
      <c r="I803" s="62"/>
    </row>
    <row r="804" spans="8:9" ht="12.75">
      <c r="H804" s="62"/>
      <c r="I804" s="62"/>
    </row>
    <row r="805" spans="8:9" ht="12.75">
      <c r="H805" s="62"/>
      <c r="I805" s="62"/>
    </row>
    <row r="806" spans="8:9" ht="12.75">
      <c r="H806" s="62"/>
      <c r="I806" s="62"/>
    </row>
    <row r="807" spans="8:9" ht="12.75">
      <c r="H807" s="62"/>
      <c r="I807" s="62"/>
    </row>
    <row r="808" spans="8:9" ht="12.75">
      <c r="H808" s="62"/>
      <c r="I808" s="62"/>
    </row>
    <row r="809" spans="8:9" ht="12.75">
      <c r="H809" s="62"/>
      <c r="I809" s="62"/>
    </row>
    <row r="810" spans="8:9" ht="12.75">
      <c r="H810" s="62"/>
      <c r="I810" s="62"/>
    </row>
    <row r="811" spans="8:9" ht="12.75">
      <c r="H811" s="62"/>
      <c r="I811" s="62"/>
    </row>
    <row r="812" spans="8:9" ht="12.75">
      <c r="H812" s="62"/>
      <c r="I812" s="62"/>
    </row>
    <row r="813" spans="8:9" ht="12.75">
      <c r="H813" s="62"/>
      <c r="I813" s="62"/>
    </row>
    <row r="814" spans="8:9" ht="12.75">
      <c r="H814" s="62"/>
      <c r="I814" s="62"/>
    </row>
    <row r="815" spans="8:9" ht="12.75">
      <c r="H815" s="62"/>
      <c r="I815" s="62"/>
    </row>
    <row r="816" spans="8:9" ht="12.75">
      <c r="H816" s="62"/>
      <c r="I816" s="62"/>
    </row>
    <row r="817" spans="8:9" ht="12.75">
      <c r="H817" s="62"/>
      <c r="I817" s="62"/>
    </row>
    <row r="818" spans="8:9" ht="12.75">
      <c r="H818" s="62"/>
      <c r="I818" s="62"/>
    </row>
    <row r="819" spans="8:9" ht="12.75">
      <c r="H819" s="62"/>
      <c r="I819" s="62"/>
    </row>
    <row r="820" spans="8:9" ht="12.75">
      <c r="H820" s="62"/>
      <c r="I820" s="62"/>
    </row>
    <row r="821" spans="8:9" ht="12.75">
      <c r="H821" s="62"/>
      <c r="I821" s="62"/>
    </row>
    <row r="822" spans="8:9" ht="12.75">
      <c r="H822" s="62"/>
      <c r="I822" s="62"/>
    </row>
    <row r="823" spans="8:9" ht="12.75">
      <c r="H823" s="62"/>
      <c r="I823" s="62"/>
    </row>
    <row r="824" spans="8:9" ht="12.75">
      <c r="H824" s="62"/>
      <c r="I824" s="62"/>
    </row>
    <row r="825" spans="8:9" ht="12.75">
      <c r="H825" s="62"/>
      <c r="I825" s="62"/>
    </row>
    <row r="826" spans="8:9" ht="12.75">
      <c r="H826" s="62"/>
      <c r="I826" s="62"/>
    </row>
    <row r="827" spans="8:9" ht="12.75">
      <c r="H827" s="62"/>
      <c r="I827" s="62"/>
    </row>
    <row r="828" spans="8:9" ht="12.75">
      <c r="H828" s="62"/>
      <c r="I828" s="62"/>
    </row>
    <row r="829" spans="8:9" ht="12.75">
      <c r="H829" s="62"/>
      <c r="I829" s="62"/>
    </row>
    <row r="830" spans="8:9" ht="12.75">
      <c r="H830" s="62"/>
      <c r="I830" s="62"/>
    </row>
    <row r="831" spans="8:9" ht="12.75">
      <c r="H831" s="62"/>
      <c r="I831" s="62"/>
    </row>
    <row r="832" spans="8:9" ht="12.75">
      <c r="H832" s="62"/>
      <c r="I832" s="62"/>
    </row>
    <row r="833" spans="8:9" ht="12.75">
      <c r="H833" s="62"/>
      <c r="I833" s="62"/>
    </row>
    <row r="834" spans="8:9" ht="12.75">
      <c r="H834" s="62"/>
      <c r="I834" s="62"/>
    </row>
    <row r="835" spans="8:9" ht="12.75">
      <c r="H835" s="62"/>
      <c r="I835" s="62"/>
    </row>
    <row r="836" spans="8:9" ht="12.75">
      <c r="H836" s="62"/>
      <c r="I836" s="62"/>
    </row>
    <row r="837" spans="8:9" ht="12.75">
      <c r="H837" s="62"/>
      <c r="I837" s="62"/>
    </row>
    <row r="838" spans="8:9" ht="12.75">
      <c r="H838" s="62"/>
      <c r="I838" s="62"/>
    </row>
    <row r="839" spans="8:9" ht="12.75">
      <c r="H839" s="62"/>
      <c r="I839" s="62"/>
    </row>
    <row r="840" spans="8:9" ht="12.75">
      <c r="H840" s="62"/>
      <c r="I840" s="62"/>
    </row>
    <row r="841" spans="8:9" ht="12.75">
      <c r="H841" s="62"/>
      <c r="I841" s="62"/>
    </row>
    <row r="842" spans="8:9" ht="12.75">
      <c r="H842" s="62"/>
      <c r="I842" s="62"/>
    </row>
    <row r="843" spans="8:9" ht="12.75">
      <c r="H843" s="62"/>
      <c r="I843" s="62"/>
    </row>
    <row r="844" spans="8:9" ht="12.75">
      <c r="H844" s="62"/>
      <c r="I844" s="62"/>
    </row>
    <row r="845" spans="8:9" ht="12.75">
      <c r="H845" s="62"/>
      <c r="I845" s="62"/>
    </row>
    <row r="846" spans="8:9" ht="12.75">
      <c r="H846" s="62"/>
      <c r="I846" s="62"/>
    </row>
    <row r="847" spans="8:9" ht="12.75">
      <c r="H847" s="62"/>
      <c r="I847" s="62"/>
    </row>
    <row r="848" spans="8:9" ht="12.75">
      <c r="H848" s="62"/>
      <c r="I848" s="62"/>
    </row>
    <row r="849" spans="8:9" ht="12.75">
      <c r="H849" s="62"/>
      <c r="I849" s="62"/>
    </row>
    <row r="850" spans="8:9" ht="12.75">
      <c r="H850" s="62"/>
      <c r="I850" s="62"/>
    </row>
    <row r="851" spans="8:9" ht="12.75">
      <c r="H851" s="62"/>
      <c r="I851" s="62"/>
    </row>
    <row r="852" spans="8:9" ht="12.75">
      <c r="H852" s="62"/>
      <c r="I852" s="62"/>
    </row>
    <row r="853" spans="8:9" ht="12.75">
      <c r="H853" s="62"/>
      <c r="I853" s="62"/>
    </row>
    <row r="854" spans="8:9" ht="12.75">
      <c r="H854" s="62"/>
      <c r="I854" s="62"/>
    </row>
    <row r="855" spans="8:9" ht="12.75">
      <c r="H855" s="62"/>
      <c r="I855" s="62"/>
    </row>
    <row r="856" spans="8:9" ht="12.75">
      <c r="H856" s="62"/>
      <c r="I856" s="62"/>
    </row>
    <row r="857" spans="8:9" ht="12.75">
      <c r="H857" s="62"/>
      <c r="I857" s="62"/>
    </row>
    <row r="858" spans="8:9" ht="12.75">
      <c r="H858" s="62"/>
      <c r="I858" s="62"/>
    </row>
    <row r="859" spans="8:9" ht="12.75">
      <c r="H859" s="62"/>
      <c r="I859" s="62"/>
    </row>
    <row r="860" spans="8:9" ht="12.75">
      <c r="H860" s="62"/>
      <c r="I860" s="62"/>
    </row>
    <row r="861" spans="8:9" ht="12.75">
      <c r="H861" s="62"/>
      <c r="I861" s="62"/>
    </row>
    <row r="862" spans="8:9" ht="12.75">
      <c r="H862" s="62"/>
      <c r="I862" s="62"/>
    </row>
    <row r="863" spans="8:9" ht="12.75">
      <c r="H863" s="62"/>
      <c r="I863" s="62"/>
    </row>
    <row r="864" spans="8:9" ht="12.75">
      <c r="H864" s="62"/>
      <c r="I864" s="62"/>
    </row>
    <row r="865" spans="8:9" ht="12.75">
      <c r="H865" s="62"/>
      <c r="I865" s="62"/>
    </row>
    <row r="866" spans="8:9" ht="12.75">
      <c r="H866" s="62"/>
      <c r="I866" s="62"/>
    </row>
    <row r="867" spans="8:9" ht="12.75">
      <c r="H867" s="62"/>
      <c r="I867" s="62"/>
    </row>
    <row r="868" spans="8:9" ht="12.75">
      <c r="H868" s="62"/>
      <c r="I868" s="62"/>
    </row>
    <row r="869" spans="8:9" ht="12.75">
      <c r="H869" s="62"/>
      <c r="I869" s="62"/>
    </row>
    <row r="870" spans="8:9" ht="12.75">
      <c r="H870" s="62"/>
      <c r="I870" s="62"/>
    </row>
    <row r="871" spans="8:9" ht="12.75">
      <c r="H871" s="62"/>
      <c r="I871" s="62"/>
    </row>
    <row r="872" spans="8:9" ht="12.75">
      <c r="H872" s="62"/>
      <c r="I872" s="62"/>
    </row>
    <row r="873" spans="8:9" ht="12.75">
      <c r="H873" s="62"/>
      <c r="I873" s="62"/>
    </row>
    <row r="874" spans="8:9" ht="12.75">
      <c r="H874" s="62"/>
      <c r="I874" s="62"/>
    </row>
    <row r="875" spans="8:9" ht="12.75">
      <c r="H875" s="62"/>
      <c r="I875" s="62"/>
    </row>
    <row r="876" spans="8:9" ht="12.75">
      <c r="H876" s="62"/>
      <c r="I876" s="62"/>
    </row>
    <row r="877" spans="8:9" ht="12.75">
      <c r="H877" s="62"/>
      <c r="I877" s="62"/>
    </row>
    <row r="878" spans="8:9" ht="12.75">
      <c r="H878" s="62"/>
      <c r="I878" s="62"/>
    </row>
    <row r="879" spans="8:9" ht="12.75">
      <c r="H879" s="62"/>
      <c r="I879" s="62"/>
    </row>
    <row r="880" spans="8:9" ht="12.75">
      <c r="H880" s="62"/>
      <c r="I880" s="62"/>
    </row>
    <row r="881" spans="8:9" ht="12.75">
      <c r="H881" s="62"/>
      <c r="I881" s="62"/>
    </row>
    <row r="882" spans="8:9" ht="12.75">
      <c r="H882" s="62"/>
      <c r="I882" s="62"/>
    </row>
    <row r="883" spans="8:9" ht="12.75">
      <c r="H883" s="62"/>
      <c r="I883" s="62"/>
    </row>
    <row r="884" spans="8:9" ht="12.75">
      <c r="H884" s="62"/>
      <c r="I884" s="62"/>
    </row>
    <row r="885" spans="8:9" ht="12.75">
      <c r="H885" s="62"/>
      <c r="I885" s="62"/>
    </row>
    <row r="886" spans="8:9" ht="12.75">
      <c r="H886" s="62"/>
      <c r="I886" s="62"/>
    </row>
    <row r="887" spans="8:9" ht="12.75">
      <c r="H887" s="62"/>
      <c r="I887" s="62"/>
    </row>
    <row r="888" spans="8:9" ht="12.75">
      <c r="H888" s="62"/>
      <c r="I888" s="62"/>
    </row>
    <row r="889" spans="8:9" ht="12.75">
      <c r="H889" s="62"/>
      <c r="I889" s="62"/>
    </row>
    <row r="890" spans="8:9" ht="12.75">
      <c r="H890" s="62"/>
      <c r="I890" s="62"/>
    </row>
    <row r="891" spans="8:9" ht="12.75">
      <c r="H891" s="62"/>
      <c r="I891" s="62"/>
    </row>
    <row r="892" spans="8:9" ht="12.75">
      <c r="H892" s="62"/>
      <c r="I892" s="62"/>
    </row>
    <row r="893" spans="8:9" ht="12.75">
      <c r="H893" s="62"/>
      <c r="I893" s="62"/>
    </row>
    <row r="894" spans="8:9" ht="12.75">
      <c r="H894" s="62"/>
      <c r="I894" s="62"/>
    </row>
    <row r="895" spans="8:9" ht="12.75">
      <c r="H895" s="62"/>
      <c r="I895" s="62"/>
    </row>
    <row r="896" spans="8:9" ht="12.75">
      <c r="H896" s="62"/>
      <c r="I896" s="62"/>
    </row>
    <row r="897" spans="8:9" ht="12.75">
      <c r="H897" s="62"/>
      <c r="I897" s="62"/>
    </row>
    <row r="898" spans="8:9" ht="12.75">
      <c r="H898" s="62"/>
      <c r="I898" s="62"/>
    </row>
    <row r="899" spans="8:9" ht="12.75">
      <c r="H899" s="62"/>
      <c r="I899" s="62"/>
    </row>
    <row r="900" spans="8:9" ht="12.75">
      <c r="H900" s="62"/>
      <c r="I900" s="62"/>
    </row>
    <row r="901" spans="8:9" ht="12.75">
      <c r="H901" s="62"/>
      <c r="I901" s="62"/>
    </row>
    <row r="902" spans="8:9" ht="12.75">
      <c r="H902" s="62"/>
      <c r="I902" s="62"/>
    </row>
    <row r="903" spans="8:9" ht="12.75">
      <c r="H903" s="62"/>
      <c r="I903" s="62"/>
    </row>
    <row r="904" spans="8:9" ht="12.75">
      <c r="H904" s="62"/>
      <c r="I904" s="62"/>
    </row>
    <row r="905" spans="8:9" ht="12.75">
      <c r="H905" s="62"/>
      <c r="I905" s="62"/>
    </row>
    <row r="906" spans="8:9" ht="12.75">
      <c r="H906" s="62"/>
      <c r="I906" s="62"/>
    </row>
    <row r="907" spans="8:9" ht="12.75">
      <c r="H907" s="62"/>
      <c r="I907" s="62"/>
    </row>
    <row r="908" spans="8:9" ht="12.75">
      <c r="H908" s="62"/>
      <c r="I908" s="62"/>
    </row>
    <row r="909" spans="8:9" ht="12.75">
      <c r="H909" s="62"/>
      <c r="I909" s="62"/>
    </row>
    <row r="910" spans="8:9" ht="12.75">
      <c r="H910" s="62"/>
      <c r="I910" s="62"/>
    </row>
    <row r="911" spans="8:9" ht="12.75">
      <c r="H911" s="62"/>
      <c r="I911" s="62"/>
    </row>
    <row r="912" spans="8:9" ht="12.75">
      <c r="H912" s="62"/>
      <c r="I912" s="62"/>
    </row>
    <row r="913" spans="8:9" ht="12.75">
      <c r="H913" s="62"/>
      <c r="I913" s="62"/>
    </row>
    <row r="914" spans="8:9" ht="12.75">
      <c r="H914" s="62"/>
      <c r="I914" s="62"/>
    </row>
    <row r="915" spans="8:9" ht="12.75">
      <c r="H915" s="62"/>
      <c r="I915" s="62"/>
    </row>
    <row r="916" spans="8:9" ht="12.75">
      <c r="H916" s="62"/>
      <c r="I916" s="62"/>
    </row>
    <row r="917" spans="8:9" ht="12.75">
      <c r="H917" s="62"/>
      <c r="I917" s="62"/>
    </row>
    <row r="918" spans="8:9" ht="12.75">
      <c r="H918" s="62"/>
      <c r="I918" s="62"/>
    </row>
    <row r="919" spans="8:9" ht="12.75">
      <c r="H919" s="62"/>
      <c r="I919" s="62"/>
    </row>
    <row r="920" spans="8:9" ht="12.75">
      <c r="H920" s="62"/>
      <c r="I920" s="62"/>
    </row>
    <row r="921" spans="8:9" ht="12.75">
      <c r="H921" s="62"/>
      <c r="I921" s="62"/>
    </row>
    <row r="922" spans="8:9" ht="12.75">
      <c r="H922" s="62"/>
      <c r="I922" s="62"/>
    </row>
    <row r="923" spans="8:9" ht="12.75">
      <c r="H923" s="62"/>
      <c r="I923" s="62"/>
    </row>
    <row r="924" spans="8:9" ht="12.75">
      <c r="H924" s="62"/>
      <c r="I924" s="62"/>
    </row>
    <row r="925" spans="8:9" ht="12.75">
      <c r="H925" s="62"/>
      <c r="I925" s="62"/>
    </row>
    <row r="926" spans="8:9" ht="12.75">
      <c r="H926" s="62"/>
      <c r="I926" s="62"/>
    </row>
    <row r="927" spans="8:9" ht="12.75">
      <c r="H927" s="62"/>
      <c r="I927" s="62"/>
    </row>
    <row r="928" spans="8:9" ht="12.75">
      <c r="H928" s="62"/>
      <c r="I928" s="62"/>
    </row>
    <row r="929" spans="8:9" ht="12.75">
      <c r="H929" s="62"/>
      <c r="I929" s="62"/>
    </row>
    <row r="930" spans="8:9" ht="12.75">
      <c r="H930" s="62"/>
      <c r="I930" s="62"/>
    </row>
    <row r="931" spans="8:9" ht="12.75">
      <c r="H931" s="62"/>
      <c r="I931" s="62"/>
    </row>
    <row r="932" spans="8:9" ht="12.75">
      <c r="H932" s="62"/>
      <c r="I932" s="62"/>
    </row>
    <row r="933" spans="8:9" ht="12.75">
      <c r="H933" s="62"/>
      <c r="I933" s="62"/>
    </row>
    <row r="934" spans="8:9" ht="12.75">
      <c r="H934" s="62"/>
      <c r="I934" s="62"/>
    </row>
    <row r="935" spans="8:9" ht="12.75">
      <c r="H935" s="62"/>
      <c r="I935" s="62"/>
    </row>
    <row r="936" spans="8:9" ht="12.75">
      <c r="H936" s="62"/>
      <c r="I936" s="62"/>
    </row>
    <row r="937" spans="8:9" ht="12.75">
      <c r="H937" s="62"/>
      <c r="I937" s="62"/>
    </row>
    <row r="938" spans="8:9" ht="12.75">
      <c r="H938" s="62"/>
      <c r="I938" s="62"/>
    </row>
    <row r="939" spans="8:9" ht="12.75">
      <c r="H939" s="62"/>
      <c r="I939" s="62"/>
    </row>
    <row r="940" spans="8:9" ht="12.75">
      <c r="H940" s="62"/>
      <c r="I940" s="62"/>
    </row>
    <row r="941" spans="8:9" ht="12.75">
      <c r="H941" s="62"/>
      <c r="I941" s="62"/>
    </row>
    <row r="942" spans="8:9" ht="12.75">
      <c r="H942" s="62"/>
      <c r="I942" s="62"/>
    </row>
    <row r="943" spans="8:9" ht="12.75">
      <c r="H943" s="62"/>
      <c r="I943" s="62"/>
    </row>
    <row r="944" spans="8:9" ht="12.75">
      <c r="H944" s="62"/>
      <c r="I944" s="62"/>
    </row>
    <row r="945" spans="8:9" ht="12.75">
      <c r="H945" s="62"/>
      <c r="I945" s="62"/>
    </row>
    <row r="946" spans="8:9" ht="12.75">
      <c r="H946" s="62"/>
      <c r="I946" s="62"/>
    </row>
    <row r="947" spans="8:9" ht="12.75">
      <c r="H947" s="62"/>
      <c r="I947" s="62"/>
    </row>
    <row r="948" spans="8:9" ht="12.75">
      <c r="H948" s="62"/>
      <c r="I948" s="62"/>
    </row>
    <row r="949" spans="8:9" ht="12.75">
      <c r="H949" s="62"/>
      <c r="I949" s="62"/>
    </row>
    <row r="950" spans="8:9" ht="12.75">
      <c r="H950" s="62"/>
      <c r="I950" s="62"/>
    </row>
    <row r="951" spans="8:9" ht="12.75">
      <c r="H951" s="62"/>
      <c r="I951" s="62"/>
    </row>
    <row r="952" spans="8:9" ht="12.75">
      <c r="H952" s="62"/>
      <c r="I952" s="62"/>
    </row>
    <row r="953" spans="8:9" ht="12.75">
      <c r="H953" s="62"/>
      <c r="I953" s="62"/>
    </row>
    <row r="954" spans="8:9" ht="12.75">
      <c r="H954" s="62"/>
      <c r="I954" s="62"/>
    </row>
    <row r="955" spans="8:9" ht="12.75">
      <c r="H955" s="62"/>
      <c r="I955" s="62"/>
    </row>
    <row r="956" spans="8:9" ht="12.75">
      <c r="H956" s="62"/>
      <c r="I956" s="62"/>
    </row>
    <row r="957" spans="8:9" ht="12.75">
      <c r="H957" s="62"/>
      <c r="I957" s="62"/>
    </row>
    <row r="958" spans="8:9" ht="12.75">
      <c r="H958" s="62"/>
      <c r="I958" s="62"/>
    </row>
    <row r="959" spans="8:9" ht="12.75">
      <c r="H959" s="62"/>
      <c r="I959" s="62"/>
    </row>
    <row r="960" spans="8:9" ht="12.75">
      <c r="H960" s="62"/>
      <c r="I960" s="62"/>
    </row>
    <row r="961" spans="8:9" ht="12.75">
      <c r="H961" s="62"/>
      <c r="I961" s="62"/>
    </row>
    <row r="962" spans="8:9" ht="12.75">
      <c r="H962" s="62"/>
      <c r="I962" s="62"/>
    </row>
    <row r="963" spans="8:9" ht="12.75">
      <c r="H963" s="62"/>
      <c r="I963" s="62"/>
    </row>
    <row r="964" spans="8:9" ht="12.75">
      <c r="H964" s="62"/>
      <c r="I964" s="62"/>
    </row>
    <row r="965" spans="8:9" ht="12.75">
      <c r="H965" s="62"/>
      <c r="I965" s="62"/>
    </row>
    <row r="966" spans="8:9" ht="12.75">
      <c r="H966" s="62"/>
      <c r="I966" s="62"/>
    </row>
    <row r="967" spans="8:9" ht="12.75">
      <c r="H967" s="62"/>
      <c r="I967" s="62"/>
    </row>
    <row r="968" spans="8:9" ht="12.75">
      <c r="H968" s="62"/>
      <c r="I968" s="62"/>
    </row>
    <row r="969" spans="8:9" ht="12.75">
      <c r="H969" s="62"/>
      <c r="I969" s="62"/>
    </row>
    <row r="970" spans="8:9" ht="12.75">
      <c r="H970" s="62"/>
      <c r="I970" s="62"/>
    </row>
    <row r="971" spans="8:9" ht="12.75">
      <c r="H971" s="62"/>
      <c r="I971" s="62"/>
    </row>
    <row r="972" spans="8:9" ht="12.75">
      <c r="H972" s="62"/>
      <c r="I972" s="62"/>
    </row>
    <row r="973" spans="8:9" ht="12.75">
      <c r="H973" s="62"/>
      <c r="I973" s="62"/>
    </row>
    <row r="974" spans="8:9" ht="12.75">
      <c r="H974" s="62"/>
      <c r="I974" s="62"/>
    </row>
    <row r="975" spans="8:9" ht="12.75">
      <c r="H975" s="62"/>
      <c r="I975" s="62"/>
    </row>
    <row r="976" spans="8:9" ht="12.75">
      <c r="H976" s="62"/>
      <c r="I976" s="62"/>
    </row>
    <row r="977" spans="8:9" ht="12.75">
      <c r="H977" s="62"/>
      <c r="I977" s="62"/>
    </row>
    <row r="978" spans="8:9" ht="12.75">
      <c r="H978" s="62"/>
      <c r="I978" s="62"/>
    </row>
    <row r="979" spans="8:9" ht="12.75">
      <c r="H979" s="62"/>
      <c r="I979" s="62"/>
    </row>
    <row r="980" spans="8:9" ht="12.75">
      <c r="H980" s="62"/>
      <c r="I980" s="62"/>
    </row>
    <row r="981" spans="8:9" ht="12.75">
      <c r="H981" s="62"/>
      <c r="I981" s="62"/>
    </row>
    <row r="982" spans="8:9" ht="12.75">
      <c r="H982" s="62"/>
      <c r="I982" s="62"/>
    </row>
    <row r="983" spans="8:9" ht="12.75">
      <c r="H983" s="62"/>
      <c r="I983" s="62"/>
    </row>
    <row r="984" spans="8:9" ht="12.75">
      <c r="H984" s="62"/>
      <c r="I984" s="62"/>
    </row>
    <row r="985" spans="8:9" ht="12.75">
      <c r="H985" s="62"/>
      <c r="I985" s="62"/>
    </row>
    <row r="986" spans="8:9" ht="12.75">
      <c r="H986" s="62"/>
      <c r="I986" s="62"/>
    </row>
    <row r="987" spans="8:9" ht="12.75">
      <c r="H987" s="62"/>
      <c r="I987" s="62"/>
    </row>
    <row r="988" spans="8:9" ht="12.75">
      <c r="H988" s="62"/>
      <c r="I988" s="62"/>
    </row>
    <row r="989" spans="8:9" ht="12.75">
      <c r="H989" s="62"/>
      <c r="I989" s="62"/>
    </row>
    <row r="990" spans="8:9" ht="12.75">
      <c r="H990" s="62"/>
      <c r="I990" s="62"/>
    </row>
    <row r="991" spans="8:9" ht="12.75">
      <c r="H991" s="62"/>
      <c r="I991" s="62"/>
    </row>
    <row r="992" spans="8:9" ht="12.75">
      <c r="H992" s="62"/>
      <c r="I992" s="62"/>
    </row>
    <row r="993" spans="8:9" ht="12.75">
      <c r="H993" s="62"/>
      <c r="I993" s="62"/>
    </row>
    <row r="994" spans="8:9" ht="12.75">
      <c r="H994" s="62"/>
      <c r="I994" s="62"/>
    </row>
    <row r="995" spans="8:9" ht="12.75">
      <c r="H995" s="62"/>
      <c r="I995" s="62"/>
    </row>
    <row r="996" spans="8:9" ht="12.75">
      <c r="H996" s="62"/>
      <c r="I996" s="62"/>
    </row>
    <row r="997" spans="8:9" ht="12.75">
      <c r="H997" s="62"/>
      <c r="I997" s="62"/>
    </row>
    <row r="998" spans="8:9" ht="12.75">
      <c r="H998" s="62"/>
      <c r="I998" s="62"/>
    </row>
    <row r="999" spans="8:9" ht="12.75">
      <c r="H999" s="62"/>
      <c r="I999" s="62"/>
    </row>
    <row r="1000" spans="8:9" ht="12.75">
      <c r="H1000" s="62"/>
      <c r="I1000" s="62"/>
    </row>
    <row r="1001" spans="8:9" ht="12.75">
      <c r="H1001" s="62"/>
      <c r="I1001" s="62"/>
    </row>
    <row r="1002" spans="8:9" ht="12.75">
      <c r="H1002" s="62"/>
      <c r="I1002" s="62"/>
    </row>
    <row r="1003" spans="8:9" ht="12.75">
      <c r="H1003" s="62"/>
      <c r="I1003" s="62"/>
    </row>
    <row r="1004" spans="8:9" ht="12.75">
      <c r="H1004" s="62"/>
      <c r="I1004" s="62"/>
    </row>
    <row r="1005" spans="8:9" ht="12.75">
      <c r="H1005" s="62"/>
      <c r="I1005" s="62"/>
    </row>
    <row r="1006" spans="8:9" ht="12.75">
      <c r="H1006" s="62"/>
      <c r="I1006" s="62"/>
    </row>
    <row r="1007" spans="8:9" ht="12.75">
      <c r="H1007" s="62"/>
      <c r="I1007" s="62"/>
    </row>
    <row r="1008" spans="8:9" ht="12.75">
      <c r="H1008" s="62"/>
      <c r="I1008" s="62"/>
    </row>
    <row r="1009" spans="8:9" ht="12.75">
      <c r="H1009" s="62"/>
      <c r="I1009" s="62"/>
    </row>
    <row r="1010" spans="8:9" ht="12.75">
      <c r="H1010" s="62"/>
      <c r="I1010" s="62"/>
    </row>
    <row r="1011" spans="8:9" ht="12.75">
      <c r="H1011" s="62"/>
      <c r="I1011" s="62"/>
    </row>
    <row r="1012" spans="8:9" ht="12.75">
      <c r="H1012" s="62"/>
      <c r="I1012" s="62"/>
    </row>
    <row r="1013" spans="8:9" ht="12.75">
      <c r="H1013" s="62"/>
      <c r="I1013" s="62"/>
    </row>
    <row r="1014" spans="8:9" ht="12.75">
      <c r="H1014" s="62"/>
      <c r="I1014" s="62"/>
    </row>
    <row r="1015" spans="8:9" ht="12.75">
      <c r="H1015" s="62"/>
      <c r="I1015" s="62"/>
    </row>
    <row r="1016" spans="8:9" ht="12.75">
      <c r="H1016" s="62"/>
      <c r="I1016" s="62"/>
    </row>
    <row r="1017" spans="8:9" ht="12.75">
      <c r="H1017" s="62"/>
      <c r="I1017" s="62"/>
    </row>
    <row r="1018" spans="8:9" ht="12.75">
      <c r="H1018" s="62"/>
      <c r="I1018" s="62"/>
    </row>
    <row r="1019" spans="8:9" ht="12.75">
      <c r="H1019" s="62"/>
      <c r="I1019" s="62"/>
    </row>
    <row r="1020" spans="8:9" ht="12.75">
      <c r="H1020" s="62"/>
      <c r="I1020" s="62"/>
    </row>
    <row r="1021" spans="8:9" ht="12.75">
      <c r="H1021" s="62"/>
      <c r="I1021" s="62"/>
    </row>
    <row r="1022" spans="8:9" ht="12.75">
      <c r="H1022" s="62"/>
      <c r="I1022" s="62"/>
    </row>
    <row r="1023" spans="8:9" ht="12.75">
      <c r="H1023" s="62"/>
      <c r="I1023" s="62"/>
    </row>
    <row r="1024" spans="8:9" ht="12.75">
      <c r="H1024" s="62"/>
      <c r="I1024" s="62"/>
    </row>
    <row r="1025" spans="8:9" ht="12.75">
      <c r="H1025" s="62"/>
      <c r="I1025" s="62"/>
    </row>
    <row r="1026" spans="8:9" ht="12.75">
      <c r="H1026" s="62"/>
      <c r="I1026" s="62"/>
    </row>
    <row r="1027" spans="8:9" ht="12.75">
      <c r="H1027" s="62"/>
      <c r="I1027" s="62"/>
    </row>
    <row r="1028" spans="8:9" ht="12.75">
      <c r="H1028" s="62"/>
      <c r="I1028" s="62"/>
    </row>
    <row r="1029" spans="8:9" ht="12.75">
      <c r="H1029" s="62"/>
      <c r="I1029" s="62"/>
    </row>
    <row r="1030" spans="8:9" ht="12.75">
      <c r="H1030" s="62"/>
      <c r="I1030" s="62"/>
    </row>
    <row r="1031" spans="8:9" ht="12.75">
      <c r="H1031" s="62"/>
      <c r="I1031" s="62"/>
    </row>
    <row r="1032" spans="8:9" ht="12.75">
      <c r="H1032" s="62"/>
      <c r="I1032" s="62"/>
    </row>
    <row r="1033" spans="8:9" ht="12.75">
      <c r="H1033" s="62"/>
      <c r="I1033" s="62"/>
    </row>
    <row r="1034" spans="8:9" ht="12.75">
      <c r="H1034" s="62"/>
      <c r="I1034" s="62"/>
    </row>
    <row r="1035" spans="8:9" ht="12.75">
      <c r="H1035" s="62"/>
      <c r="I1035" s="62"/>
    </row>
    <row r="1036" spans="8:9" ht="12.75">
      <c r="H1036" s="62"/>
      <c r="I1036" s="62"/>
    </row>
    <row r="1037" spans="8:9" ht="12.75">
      <c r="H1037" s="62"/>
      <c r="I1037" s="62"/>
    </row>
    <row r="1038" spans="8:9" ht="12.75">
      <c r="H1038" s="62"/>
      <c r="I1038" s="62"/>
    </row>
    <row r="1039" spans="8:9" ht="12.75">
      <c r="H1039" s="62"/>
      <c r="I1039" s="62"/>
    </row>
    <row r="1040" spans="8:9" ht="12.75">
      <c r="H1040" s="62"/>
      <c r="I1040" s="62"/>
    </row>
    <row r="1041" spans="8:9" ht="12.75">
      <c r="H1041" s="62"/>
      <c r="I1041" s="62"/>
    </row>
    <row r="1042" spans="8:9" ht="12.75">
      <c r="H1042" s="62"/>
      <c r="I1042" s="62"/>
    </row>
    <row r="1043" spans="8:9" ht="12.75">
      <c r="H1043" s="62"/>
      <c r="I1043" s="62"/>
    </row>
    <row r="1044" spans="8:9" ht="12.75">
      <c r="H1044" s="62"/>
      <c r="I1044" s="62"/>
    </row>
    <row r="1045" spans="8:9" ht="12.75">
      <c r="H1045" s="62"/>
      <c r="I1045" s="62"/>
    </row>
    <row r="1046" spans="8:9" ht="12.75">
      <c r="H1046" s="62"/>
      <c r="I1046" s="62"/>
    </row>
    <row r="1047" spans="8:9" ht="12.75">
      <c r="H1047" s="62"/>
      <c r="I1047" s="62"/>
    </row>
    <row r="1048" spans="8:9" ht="12.75">
      <c r="H1048" s="62"/>
      <c r="I1048" s="62"/>
    </row>
    <row r="1049" spans="8:9" ht="12.75">
      <c r="H1049" s="62"/>
      <c r="I1049" s="62"/>
    </row>
    <row r="1050" spans="8:9" ht="12.75">
      <c r="H1050" s="62"/>
      <c r="I1050" s="62"/>
    </row>
    <row r="1051" spans="8:9" ht="12.75">
      <c r="H1051" s="62"/>
      <c r="I1051" s="62"/>
    </row>
    <row r="1052" spans="8:9" ht="12.75">
      <c r="H1052" s="62"/>
      <c r="I1052" s="62"/>
    </row>
    <row r="1053" spans="8:9" ht="12.75">
      <c r="H1053" s="62"/>
      <c r="I1053" s="62"/>
    </row>
    <row r="1054" spans="8:9" ht="12.75">
      <c r="H1054" s="62"/>
      <c r="I1054" s="62"/>
    </row>
    <row r="1055" spans="8:9" ht="12.75">
      <c r="H1055" s="62"/>
      <c r="I1055" s="62"/>
    </row>
    <row r="1056" spans="8:9" ht="12.75">
      <c r="H1056" s="62"/>
      <c r="I1056" s="62"/>
    </row>
    <row r="1057" spans="8:9" ht="12.75">
      <c r="H1057" s="62"/>
      <c r="I1057" s="62"/>
    </row>
    <row r="1058" spans="8:9" ht="12.75">
      <c r="H1058" s="62"/>
      <c r="I1058" s="62"/>
    </row>
    <row r="1059" spans="8:9" ht="12.75">
      <c r="H1059" s="62"/>
      <c r="I1059" s="62"/>
    </row>
    <row r="1060" spans="8:9" ht="12.75">
      <c r="H1060" s="62"/>
      <c r="I1060" s="62"/>
    </row>
    <row r="1061" spans="8:9" ht="12.75">
      <c r="H1061" s="62"/>
      <c r="I1061" s="62"/>
    </row>
    <row r="1062" spans="8:9" ht="12.75">
      <c r="H1062" s="62"/>
      <c r="I1062" s="62"/>
    </row>
    <row r="1063" spans="8:9" ht="12.75">
      <c r="H1063" s="62"/>
      <c r="I1063" s="62"/>
    </row>
    <row r="1064" spans="8:9" ht="12.75">
      <c r="H1064" s="62"/>
      <c r="I1064" s="62"/>
    </row>
    <row r="1065" spans="8:9" ht="12.75">
      <c r="H1065" s="62"/>
      <c r="I1065" s="62"/>
    </row>
    <row r="1066" spans="8:9" ht="12.75">
      <c r="H1066" s="62"/>
      <c r="I1066" s="62"/>
    </row>
    <row r="1067" spans="8:9" ht="12.75">
      <c r="H1067" s="62"/>
      <c r="I1067" s="62"/>
    </row>
    <row r="1068" spans="8:9" ht="12.75">
      <c r="H1068" s="62"/>
      <c r="I1068" s="62"/>
    </row>
    <row r="1069" spans="8:9" ht="12.75">
      <c r="H1069" s="62"/>
      <c r="I1069" s="62"/>
    </row>
    <row r="1070" spans="8:9" ht="12.75">
      <c r="H1070" s="62"/>
      <c r="I1070" s="62"/>
    </row>
    <row r="1071" spans="8:9" ht="12.75">
      <c r="H1071" s="62"/>
      <c r="I1071" s="62"/>
    </row>
    <row r="1072" spans="8:9" ht="12.75">
      <c r="H1072" s="62"/>
      <c r="I1072" s="62"/>
    </row>
    <row r="1073" spans="8:9" ht="12.75">
      <c r="H1073" s="62"/>
      <c r="I1073" s="62"/>
    </row>
    <row r="1074" spans="8:9" ht="12.75">
      <c r="H1074" s="62"/>
      <c r="I1074" s="62"/>
    </row>
    <row r="1075" spans="8:9" ht="12.75">
      <c r="H1075" s="62"/>
      <c r="I1075" s="62"/>
    </row>
    <row r="1076" spans="8:9" ht="12.75">
      <c r="H1076" s="62"/>
      <c r="I1076" s="62"/>
    </row>
    <row r="1077" spans="8:9" ht="12.75">
      <c r="H1077" s="62"/>
      <c r="I1077" s="62"/>
    </row>
    <row r="1078" spans="8:9" ht="12.75">
      <c r="H1078" s="62"/>
      <c r="I1078" s="62"/>
    </row>
    <row r="1079" spans="8:9" ht="12.75">
      <c r="H1079" s="62"/>
      <c r="I1079" s="62"/>
    </row>
    <row r="1080" spans="8:9" ht="12.75">
      <c r="H1080" s="62"/>
      <c r="I1080" s="62"/>
    </row>
    <row r="1081" spans="8:9" ht="12.75">
      <c r="H1081" s="62"/>
      <c r="I1081" s="62"/>
    </row>
    <row r="1082" spans="8:9" ht="12.75">
      <c r="H1082" s="62"/>
      <c r="I1082" s="62"/>
    </row>
    <row r="1083" spans="8:9" ht="12.75">
      <c r="H1083" s="62"/>
      <c r="I1083" s="62"/>
    </row>
    <row r="1084" spans="8:9" ht="12.75">
      <c r="H1084" s="62"/>
      <c r="I1084" s="62"/>
    </row>
    <row r="1085" spans="8:9" ht="12.75">
      <c r="H1085" s="62"/>
      <c r="I1085" s="62"/>
    </row>
    <row r="1086" spans="8:9" ht="12.75">
      <c r="H1086" s="62"/>
      <c r="I1086" s="62"/>
    </row>
    <row r="1087" spans="8:9" ht="12.75">
      <c r="H1087" s="62"/>
      <c r="I1087" s="62"/>
    </row>
    <row r="1088" spans="8:9" ht="12.75">
      <c r="H1088" s="62"/>
      <c r="I1088" s="62"/>
    </row>
    <row r="1089" spans="8:9" ht="12.75">
      <c r="H1089" s="62"/>
      <c r="I1089" s="62"/>
    </row>
    <row r="1090" spans="8:9" ht="12.75">
      <c r="H1090" s="62"/>
      <c r="I1090" s="62"/>
    </row>
    <row r="1091" spans="8:9" ht="12.75">
      <c r="H1091" s="62"/>
      <c r="I1091" s="62"/>
    </row>
    <row r="1092" spans="8:9" ht="12.75">
      <c r="H1092" s="62"/>
      <c r="I1092" s="62"/>
    </row>
    <row r="1093" spans="8:9" ht="12.75">
      <c r="H1093" s="62"/>
      <c r="I1093" s="62"/>
    </row>
    <row r="1094" spans="8:9" ht="12.75">
      <c r="H1094" s="62"/>
      <c r="I1094" s="62"/>
    </row>
    <row r="1095" spans="8:9" ht="12.75">
      <c r="H1095" s="62"/>
      <c r="I1095" s="62"/>
    </row>
    <row r="1096" spans="8:9" ht="12.75">
      <c r="H1096" s="62"/>
      <c r="I1096" s="62"/>
    </row>
    <row r="1097" spans="8:9" ht="12.75">
      <c r="H1097" s="62"/>
      <c r="I1097" s="62"/>
    </row>
    <row r="1098" spans="8:9" ht="12.75">
      <c r="H1098" s="62"/>
      <c r="I1098" s="62"/>
    </row>
    <row r="1099" spans="8:9" ht="12.75">
      <c r="H1099" s="62"/>
      <c r="I1099" s="62"/>
    </row>
    <row r="1100" spans="8:9" ht="12.75">
      <c r="H1100" s="62"/>
      <c r="I1100" s="62"/>
    </row>
    <row r="1101" spans="8:9" ht="12.75">
      <c r="H1101" s="62"/>
      <c r="I1101" s="62"/>
    </row>
    <row r="1102" spans="8:9" ht="12.75">
      <c r="H1102" s="62"/>
      <c r="I1102" s="62"/>
    </row>
    <row r="1103" spans="8:9" ht="12.75">
      <c r="H1103" s="62"/>
      <c r="I1103" s="62"/>
    </row>
    <row r="1104" spans="8:9" ht="12.75">
      <c r="H1104" s="62"/>
      <c r="I1104" s="62"/>
    </row>
    <row r="1105" spans="8:9" ht="12.75">
      <c r="H1105" s="62"/>
      <c r="I1105" s="62"/>
    </row>
    <row r="1106" spans="8:9" ht="12.75">
      <c r="H1106" s="62"/>
      <c r="I1106" s="62"/>
    </row>
    <row r="1107" spans="8:9" ht="12.75">
      <c r="H1107" s="62"/>
      <c r="I1107" s="62"/>
    </row>
    <row r="1108" spans="8:9" ht="12.75">
      <c r="H1108" s="62"/>
      <c r="I1108" s="62"/>
    </row>
    <row r="1109" spans="8:9" ht="12.75">
      <c r="H1109" s="62"/>
      <c r="I1109" s="62"/>
    </row>
    <row r="1110" spans="8:9" ht="12.75">
      <c r="H1110" s="62"/>
      <c r="I1110" s="62"/>
    </row>
    <row r="1111" spans="8:9" ht="12.75">
      <c r="H1111" s="62"/>
      <c r="I1111" s="62"/>
    </row>
    <row r="1112" spans="8:9" ht="12.75">
      <c r="H1112" s="62"/>
      <c r="I1112" s="62"/>
    </row>
    <row r="1113" spans="8:9" ht="12.75">
      <c r="H1113" s="62"/>
      <c r="I1113" s="62"/>
    </row>
    <row r="1114" spans="8:9" ht="12.75">
      <c r="H1114" s="62"/>
      <c r="I1114" s="62"/>
    </row>
    <row r="1115" spans="8:9" ht="12.75">
      <c r="H1115" s="62"/>
      <c r="I1115" s="62"/>
    </row>
  </sheetData>
  <sheetProtection/>
  <mergeCells count="5">
    <mergeCell ref="A13:A17"/>
    <mergeCell ref="E13:E17"/>
    <mergeCell ref="A2:E2"/>
    <mergeCell ref="A4:E4"/>
    <mergeCell ref="B8:D9"/>
  </mergeCells>
  <hyperlinks>
    <hyperlink ref="A81" r:id="rId1" display="http://www.consultant.ru/document/cons_doc_LAW_345916/#dst0"/>
  </hyperlinks>
  <printOptions/>
  <pageMargins left="0.7086614173228347" right="0" top="0.7874015748031497" bottom="0.7480314960629921" header="0.5118110236220472" footer="0.5118110236220472"/>
  <pageSetup fitToHeight="0" fitToWidth="1" horizontalDpi="600" verticalDpi="600" orientation="portrait" paperSize="9" scale="84" r:id="rId2"/>
  <headerFooter alignWithMargins="0">
    <oddFooter>&amp;C&amp;8&amp;P</oddFooter>
  </headerFooter>
  <rowBreaks count="1" manualBreakCount="1">
    <brk id="112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3"/>
    <pageSetUpPr fitToPage="1"/>
  </sheetPr>
  <dimension ref="A1:J491"/>
  <sheetViews>
    <sheetView tabSelected="1" zoomScale="120" zoomScaleNormal="120" zoomScalePageLayoutView="0" workbookViewId="0" topLeftCell="A287">
      <selection activeCell="F472" sqref="F472"/>
    </sheetView>
  </sheetViews>
  <sheetFormatPr defaultColWidth="9.00390625" defaultRowHeight="12.75"/>
  <cols>
    <col min="1" max="1" width="34.875" style="5" customWidth="1"/>
    <col min="2" max="2" width="7.875" style="5" customWidth="1"/>
    <col min="3" max="3" width="22.875" style="5" customWidth="1"/>
    <col min="4" max="4" width="14.375" style="5" customWidth="1"/>
    <col min="5" max="5" width="14.12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.75">
      <c r="A1" s="3"/>
      <c r="C1" s="110" t="s">
        <v>521</v>
      </c>
      <c r="D1" s="24"/>
      <c r="E1" s="3"/>
      <c r="F1" s="32"/>
    </row>
    <row r="2" spans="1:6" ht="12.75">
      <c r="A2" s="33"/>
      <c r="B2" s="34"/>
      <c r="C2" s="34"/>
      <c r="D2" s="35"/>
      <c r="E2" s="29" t="s">
        <v>140</v>
      </c>
      <c r="F2" s="35"/>
    </row>
    <row r="3" spans="1:6" ht="10.5" customHeight="1">
      <c r="A3" s="188" t="s">
        <v>514</v>
      </c>
      <c r="B3" s="36"/>
      <c r="C3" s="8"/>
      <c r="D3" s="3"/>
      <c r="E3" s="191" t="s">
        <v>510</v>
      </c>
      <c r="F3" s="1"/>
    </row>
    <row r="4" spans="1:6" ht="12.75">
      <c r="A4" s="189"/>
      <c r="B4" s="37" t="s">
        <v>515</v>
      </c>
      <c r="C4" s="69" t="s">
        <v>529</v>
      </c>
      <c r="D4" s="11" t="s">
        <v>527</v>
      </c>
      <c r="E4" s="189"/>
      <c r="F4" s="38"/>
    </row>
    <row r="5" spans="1:6" ht="12.75" customHeight="1">
      <c r="A5" s="189"/>
      <c r="B5" s="37" t="s">
        <v>516</v>
      </c>
      <c r="C5" s="66" t="s">
        <v>215</v>
      </c>
      <c r="D5" s="11" t="s">
        <v>528</v>
      </c>
      <c r="E5" s="189"/>
      <c r="F5" s="14" t="s">
        <v>509</v>
      </c>
    </row>
    <row r="6" spans="1:6" ht="12.75">
      <c r="A6" s="189"/>
      <c r="B6" s="37" t="s">
        <v>517</v>
      </c>
      <c r="C6" s="69" t="s">
        <v>211</v>
      </c>
      <c r="D6" s="14" t="s">
        <v>508</v>
      </c>
      <c r="E6" s="189"/>
      <c r="F6" s="14" t="s">
        <v>508</v>
      </c>
    </row>
    <row r="7" spans="1:6" ht="12.75">
      <c r="A7" s="190"/>
      <c r="B7" s="39"/>
      <c r="C7" s="39"/>
      <c r="D7" s="40"/>
      <c r="E7" s="190"/>
      <c r="F7" s="41"/>
    </row>
    <row r="8" spans="1:10" ht="13.5" thickBot="1">
      <c r="A8" s="104">
        <v>1</v>
      </c>
      <c r="B8" s="75">
        <v>2</v>
      </c>
      <c r="C8" s="75">
        <v>3</v>
      </c>
      <c r="D8" s="76">
        <v>4</v>
      </c>
      <c r="E8" s="76">
        <v>5</v>
      </c>
      <c r="F8" s="83">
        <v>6</v>
      </c>
      <c r="H8" s="16"/>
      <c r="I8" s="16"/>
      <c r="J8" s="16"/>
    </row>
    <row r="9" spans="1:10" ht="18.75" customHeight="1" thickBot="1">
      <c r="A9" s="150" t="s">
        <v>461</v>
      </c>
      <c r="B9" s="106">
        <v>200</v>
      </c>
      <c r="C9" s="107" t="s">
        <v>141</v>
      </c>
      <c r="D9" s="172">
        <f>D10+D160+D192+D228+D266+D312+D453</f>
        <v>2601324.98</v>
      </c>
      <c r="E9" s="172">
        <f>E10+E160+E192+E228+E266+E312+E453</f>
        <v>501016.44</v>
      </c>
      <c r="F9" s="172">
        <f>F10+F160+F192+F228+F266+F312+F453</f>
        <v>2100308.54</v>
      </c>
      <c r="H9" s="16"/>
      <c r="I9" s="16"/>
      <c r="J9" s="16"/>
    </row>
    <row r="10" spans="1:10" ht="21" customHeight="1">
      <c r="A10" s="151" t="s">
        <v>462</v>
      </c>
      <c r="B10" s="105">
        <v>200</v>
      </c>
      <c r="C10" s="152" t="s">
        <v>317</v>
      </c>
      <c r="D10" s="166">
        <f>D11+D41+D122+D115</f>
        <v>1827494.98</v>
      </c>
      <c r="E10" s="166">
        <f>E11+E41+E122+E115</f>
        <v>453389.25</v>
      </c>
      <c r="F10" s="166">
        <f>F11+F41+F122+F115</f>
        <v>1374105.73</v>
      </c>
      <c r="H10" s="16"/>
      <c r="I10" s="16"/>
      <c r="J10" s="16"/>
    </row>
    <row r="11" spans="1:10" ht="45">
      <c r="A11" s="86" t="s">
        <v>463</v>
      </c>
      <c r="B11" s="85">
        <v>200</v>
      </c>
      <c r="C11" s="100" t="s">
        <v>316</v>
      </c>
      <c r="D11" s="165">
        <f aca="true" t="shared" si="0" ref="D11:F15">D12</f>
        <v>440378</v>
      </c>
      <c r="E11" s="165">
        <f t="shared" si="0"/>
        <v>107642.34</v>
      </c>
      <c r="F11" s="165">
        <f t="shared" si="0"/>
        <v>332735.66000000003</v>
      </c>
      <c r="H11" s="16"/>
      <c r="I11" s="16"/>
      <c r="J11" s="16"/>
    </row>
    <row r="12" spans="1:10" ht="33.75">
      <c r="A12" s="86" t="s">
        <v>394</v>
      </c>
      <c r="B12" s="85">
        <v>200</v>
      </c>
      <c r="C12" s="64" t="s">
        <v>315</v>
      </c>
      <c r="D12" s="165">
        <f t="shared" si="0"/>
        <v>440378</v>
      </c>
      <c r="E12" s="165">
        <f t="shared" si="0"/>
        <v>107642.34</v>
      </c>
      <c r="F12" s="165">
        <f t="shared" si="0"/>
        <v>332735.66000000003</v>
      </c>
      <c r="H12" s="16"/>
      <c r="I12" s="16"/>
      <c r="J12" s="16"/>
    </row>
    <row r="13" spans="1:10" ht="12.75">
      <c r="A13" s="74" t="s">
        <v>395</v>
      </c>
      <c r="B13" s="85">
        <v>200</v>
      </c>
      <c r="C13" s="64" t="s">
        <v>314</v>
      </c>
      <c r="D13" s="165">
        <f t="shared" si="0"/>
        <v>440378</v>
      </c>
      <c r="E13" s="165">
        <f t="shared" si="0"/>
        <v>107642.34</v>
      </c>
      <c r="F13" s="165">
        <f t="shared" si="0"/>
        <v>332735.66000000003</v>
      </c>
      <c r="H13" s="16"/>
      <c r="I13" s="16"/>
      <c r="J13" s="16"/>
    </row>
    <row r="14" spans="1:10" ht="22.5">
      <c r="A14" s="74" t="s">
        <v>396</v>
      </c>
      <c r="B14" s="85">
        <v>200</v>
      </c>
      <c r="C14" s="64" t="s">
        <v>309</v>
      </c>
      <c r="D14" s="165">
        <f t="shared" si="0"/>
        <v>440378</v>
      </c>
      <c r="E14" s="165">
        <f t="shared" si="0"/>
        <v>107642.34</v>
      </c>
      <c r="F14" s="165">
        <f t="shared" si="0"/>
        <v>332735.66000000003</v>
      </c>
      <c r="H14" s="16"/>
      <c r="I14" s="16"/>
      <c r="J14" s="16"/>
    </row>
    <row r="15" spans="1:10" ht="69" customHeight="1">
      <c r="A15" s="74" t="s">
        <v>423</v>
      </c>
      <c r="B15" s="85">
        <v>200</v>
      </c>
      <c r="C15" s="64" t="s">
        <v>310</v>
      </c>
      <c r="D15" s="165">
        <f t="shared" si="0"/>
        <v>440378</v>
      </c>
      <c r="E15" s="165">
        <f t="shared" si="0"/>
        <v>107642.34</v>
      </c>
      <c r="F15" s="165">
        <f t="shared" si="0"/>
        <v>332735.66000000003</v>
      </c>
      <c r="H15" s="16"/>
      <c r="I15" s="16"/>
      <c r="J15" s="16"/>
    </row>
    <row r="16" spans="1:10" ht="22.5">
      <c r="A16" s="74" t="s">
        <v>465</v>
      </c>
      <c r="B16" s="85">
        <v>200</v>
      </c>
      <c r="C16" s="64" t="s">
        <v>311</v>
      </c>
      <c r="D16" s="165">
        <f>D17+D18</f>
        <v>440378</v>
      </c>
      <c r="E16" s="165">
        <f>E17+E18</f>
        <v>107642.34</v>
      </c>
      <c r="F16" s="165">
        <f>F17+F18</f>
        <v>332735.66000000003</v>
      </c>
      <c r="H16" s="16"/>
      <c r="I16" s="16"/>
      <c r="J16" s="16"/>
    </row>
    <row r="17" spans="1:10" ht="12.75">
      <c r="A17" s="74" t="s">
        <v>466</v>
      </c>
      <c r="B17" s="85">
        <v>200</v>
      </c>
      <c r="C17" s="64" t="s">
        <v>312</v>
      </c>
      <c r="D17" s="92">
        <v>338232</v>
      </c>
      <c r="E17" s="92">
        <v>84558</v>
      </c>
      <c r="F17" s="167">
        <f>D17-E17</f>
        <v>253674</v>
      </c>
      <c r="H17" s="16"/>
      <c r="I17" s="16"/>
      <c r="J17" s="16"/>
    </row>
    <row r="18" spans="1:10" ht="17.25" customHeight="1">
      <c r="A18" s="74" t="s">
        <v>467</v>
      </c>
      <c r="B18" s="85">
        <v>200</v>
      </c>
      <c r="C18" s="64" t="s">
        <v>313</v>
      </c>
      <c r="D18" s="92">
        <v>102146</v>
      </c>
      <c r="E18" s="92">
        <v>23084.34</v>
      </c>
      <c r="F18" s="167">
        <f>D18-E18</f>
        <v>79061.66</v>
      </c>
      <c r="H18" s="16"/>
      <c r="I18" s="16"/>
      <c r="J18" s="16"/>
    </row>
    <row r="19" spans="1:10" ht="56.25" hidden="1">
      <c r="A19" s="86" t="s">
        <v>542</v>
      </c>
      <c r="B19" s="85">
        <v>200</v>
      </c>
      <c r="C19" s="64" t="s">
        <v>543</v>
      </c>
      <c r="D19" s="102"/>
      <c r="E19" s="102"/>
      <c r="F19" s="168"/>
      <c r="H19" s="16"/>
      <c r="I19" s="16"/>
      <c r="J19" s="16"/>
    </row>
    <row r="20" spans="1:10" ht="12.75" hidden="1">
      <c r="A20" s="74" t="s">
        <v>461</v>
      </c>
      <c r="B20" s="85">
        <v>200</v>
      </c>
      <c r="C20" s="64" t="s">
        <v>544</v>
      </c>
      <c r="D20" s="102"/>
      <c r="E20" s="102"/>
      <c r="F20" s="168"/>
      <c r="H20" s="16"/>
      <c r="I20" s="16"/>
      <c r="J20" s="16"/>
    </row>
    <row r="21" spans="1:10" ht="12.75" hidden="1">
      <c r="A21" s="74" t="s">
        <v>362</v>
      </c>
      <c r="B21" s="85">
        <v>200</v>
      </c>
      <c r="C21" s="64" t="s">
        <v>306</v>
      </c>
      <c r="D21" s="102"/>
      <c r="E21" s="102"/>
      <c r="F21" s="168"/>
      <c r="H21" s="16"/>
      <c r="I21" s="16"/>
      <c r="J21" s="16"/>
    </row>
    <row r="22" spans="1:10" ht="12.75" hidden="1">
      <c r="A22" s="74" t="s">
        <v>363</v>
      </c>
      <c r="B22" s="85">
        <v>200</v>
      </c>
      <c r="C22" s="64" t="s">
        <v>674</v>
      </c>
      <c r="D22" s="102"/>
      <c r="E22" s="102"/>
      <c r="F22" s="168"/>
      <c r="H22" s="16"/>
      <c r="I22" s="16"/>
      <c r="J22" s="16"/>
    </row>
    <row r="23" spans="1:10" ht="12.75" hidden="1">
      <c r="A23" s="74" t="s">
        <v>464</v>
      </c>
      <c r="B23" s="85">
        <v>200</v>
      </c>
      <c r="C23" s="64" t="s">
        <v>675</v>
      </c>
      <c r="D23" s="102"/>
      <c r="E23" s="102"/>
      <c r="F23" s="168"/>
      <c r="H23" s="16"/>
      <c r="I23" s="16"/>
      <c r="J23" s="16"/>
    </row>
    <row r="24" spans="1:10" ht="22.5" hidden="1">
      <c r="A24" s="74" t="s">
        <v>465</v>
      </c>
      <c r="B24" s="85">
        <v>200</v>
      </c>
      <c r="C24" s="64" t="s">
        <v>364</v>
      </c>
      <c r="D24" s="102"/>
      <c r="E24" s="102"/>
      <c r="F24" s="168"/>
      <c r="H24" s="16"/>
      <c r="I24" s="16"/>
      <c r="J24" s="16"/>
    </row>
    <row r="25" spans="1:10" ht="12.75" hidden="1">
      <c r="A25" s="74" t="s">
        <v>466</v>
      </c>
      <c r="B25" s="85">
        <v>200</v>
      </c>
      <c r="C25" s="64" t="s">
        <v>365</v>
      </c>
      <c r="D25" s="102"/>
      <c r="E25" s="102"/>
      <c r="F25" s="168"/>
      <c r="H25" s="16"/>
      <c r="I25" s="16"/>
      <c r="J25" s="16"/>
    </row>
    <row r="26" spans="1:10" ht="12.75" hidden="1">
      <c r="A26" s="74" t="s">
        <v>467</v>
      </c>
      <c r="B26" s="85">
        <v>200</v>
      </c>
      <c r="C26" s="64" t="s">
        <v>676</v>
      </c>
      <c r="D26" s="102"/>
      <c r="E26" s="102"/>
      <c r="F26" s="168"/>
      <c r="H26" s="16"/>
      <c r="I26" s="16"/>
      <c r="J26" s="16"/>
    </row>
    <row r="27" spans="1:10" ht="12.75" hidden="1">
      <c r="A27" s="74" t="s">
        <v>464</v>
      </c>
      <c r="B27" s="85">
        <v>200</v>
      </c>
      <c r="C27" s="64" t="s">
        <v>367</v>
      </c>
      <c r="D27" s="102"/>
      <c r="E27" s="102"/>
      <c r="F27" s="168"/>
      <c r="H27" s="16"/>
      <c r="I27" s="16"/>
      <c r="J27" s="16"/>
    </row>
    <row r="28" spans="1:10" ht="12.75" hidden="1">
      <c r="A28" s="74" t="s">
        <v>545</v>
      </c>
      <c r="B28" s="85">
        <v>200</v>
      </c>
      <c r="C28" s="64" t="s">
        <v>366</v>
      </c>
      <c r="D28" s="102"/>
      <c r="E28" s="102"/>
      <c r="F28" s="168"/>
      <c r="H28" s="16"/>
      <c r="I28" s="16"/>
      <c r="J28" s="16"/>
    </row>
    <row r="29" spans="1:10" ht="12.75" hidden="1">
      <c r="A29" s="74" t="s">
        <v>546</v>
      </c>
      <c r="B29" s="85">
        <v>200</v>
      </c>
      <c r="C29" s="64" t="s">
        <v>368</v>
      </c>
      <c r="D29" s="102"/>
      <c r="E29" s="102"/>
      <c r="F29" s="168"/>
      <c r="H29" s="16"/>
      <c r="I29" s="16"/>
      <c r="J29" s="16"/>
    </row>
    <row r="30" spans="1:10" ht="12.75" hidden="1">
      <c r="A30" s="74" t="s">
        <v>547</v>
      </c>
      <c r="B30" s="85">
        <v>200</v>
      </c>
      <c r="C30" s="64" t="s">
        <v>369</v>
      </c>
      <c r="D30" s="102"/>
      <c r="E30" s="102"/>
      <c r="F30" s="168"/>
      <c r="H30" s="16"/>
      <c r="I30" s="16"/>
      <c r="J30" s="16"/>
    </row>
    <row r="31" spans="1:10" ht="22.5" hidden="1">
      <c r="A31" s="74" t="s">
        <v>689</v>
      </c>
      <c r="B31" s="85">
        <v>200</v>
      </c>
      <c r="C31" s="64" t="s">
        <v>370</v>
      </c>
      <c r="D31" s="102"/>
      <c r="E31" s="102"/>
      <c r="F31" s="168"/>
      <c r="H31" s="16"/>
      <c r="I31" s="16"/>
      <c r="J31" s="16"/>
    </row>
    <row r="32" spans="1:10" ht="12.75" hidden="1">
      <c r="A32" s="74" t="s">
        <v>464</v>
      </c>
      <c r="B32" s="85">
        <v>200</v>
      </c>
      <c r="C32" s="64" t="s">
        <v>690</v>
      </c>
      <c r="D32" s="102"/>
      <c r="E32" s="102"/>
      <c r="F32" s="168"/>
      <c r="H32" s="16"/>
      <c r="I32" s="16"/>
      <c r="J32" s="16"/>
    </row>
    <row r="33" spans="1:10" ht="12.75" hidden="1">
      <c r="A33" s="74" t="s">
        <v>692</v>
      </c>
      <c r="B33" s="85">
        <v>200</v>
      </c>
      <c r="C33" s="64" t="s">
        <v>691</v>
      </c>
      <c r="D33" s="102"/>
      <c r="E33" s="102"/>
      <c r="F33" s="168"/>
      <c r="H33" s="16"/>
      <c r="I33" s="16"/>
      <c r="J33" s="16"/>
    </row>
    <row r="34" spans="1:10" ht="12.75" hidden="1">
      <c r="A34" s="74" t="s">
        <v>554</v>
      </c>
      <c r="B34" s="85">
        <v>200</v>
      </c>
      <c r="C34" s="64" t="s">
        <v>693</v>
      </c>
      <c r="D34" s="102"/>
      <c r="E34" s="102"/>
      <c r="F34" s="168"/>
      <c r="H34" s="16"/>
      <c r="I34" s="16"/>
      <c r="J34" s="16"/>
    </row>
    <row r="35" spans="1:10" ht="12.75" hidden="1">
      <c r="A35" s="74" t="s">
        <v>547</v>
      </c>
      <c r="B35" s="85">
        <v>200</v>
      </c>
      <c r="C35" s="64" t="s">
        <v>694</v>
      </c>
      <c r="D35" s="102"/>
      <c r="E35" s="102"/>
      <c r="F35" s="168"/>
      <c r="H35" s="16"/>
      <c r="I35" s="16"/>
      <c r="J35" s="16"/>
    </row>
    <row r="36" spans="1:10" ht="12.75" hidden="1">
      <c r="A36" s="74" t="s">
        <v>548</v>
      </c>
      <c r="B36" s="85">
        <v>200</v>
      </c>
      <c r="C36" s="64" t="s">
        <v>695</v>
      </c>
      <c r="D36" s="102"/>
      <c r="E36" s="102"/>
      <c r="F36" s="168"/>
      <c r="H36" s="16"/>
      <c r="I36" s="16"/>
      <c r="J36" s="16"/>
    </row>
    <row r="37" spans="1:10" ht="12.75" hidden="1">
      <c r="A37" s="74" t="s">
        <v>549</v>
      </c>
      <c r="B37" s="85">
        <v>200</v>
      </c>
      <c r="C37" s="64" t="s">
        <v>696</v>
      </c>
      <c r="D37" s="102"/>
      <c r="E37" s="102"/>
      <c r="F37" s="168"/>
      <c r="H37" s="16"/>
      <c r="I37" s="16"/>
      <c r="J37" s="16"/>
    </row>
    <row r="38" spans="1:10" ht="1.5" customHeight="1" hidden="1">
      <c r="A38" s="74" t="s">
        <v>550</v>
      </c>
      <c r="B38" s="85">
        <v>200</v>
      </c>
      <c r="C38" s="64" t="s">
        <v>697</v>
      </c>
      <c r="D38" s="102"/>
      <c r="E38" s="102"/>
      <c r="F38" s="168"/>
      <c r="H38" s="16"/>
      <c r="I38" s="16"/>
      <c r="J38" s="16"/>
    </row>
    <row r="39" spans="1:10" ht="19.5" customHeight="1" hidden="1">
      <c r="A39" s="74" t="s">
        <v>555</v>
      </c>
      <c r="B39" s="85">
        <v>200</v>
      </c>
      <c r="C39" s="64" t="s">
        <v>698</v>
      </c>
      <c r="D39" s="102"/>
      <c r="E39" s="102"/>
      <c r="F39" s="168"/>
      <c r="H39" s="16"/>
      <c r="I39" s="16"/>
      <c r="J39" s="16"/>
    </row>
    <row r="40" spans="1:10" ht="0.75" customHeight="1">
      <c r="A40" s="74" t="s">
        <v>551</v>
      </c>
      <c r="B40" s="85">
        <v>200</v>
      </c>
      <c r="C40" s="64" t="s">
        <v>699</v>
      </c>
      <c r="D40" s="102"/>
      <c r="E40" s="102"/>
      <c r="F40" s="168"/>
      <c r="H40" s="16"/>
      <c r="I40" s="16"/>
      <c r="J40" s="16"/>
    </row>
    <row r="41" spans="1:10" ht="66.75" customHeight="1">
      <c r="A41" s="86" t="s">
        <v>552</v>
      </c>
      <c r="B41" s="85">
        <v>200</v>
      </c>
      <c r="C41" s="100" t="s">
        <v>331</v>
      </c>
      <c r="D41" s="165">
        <f aca="true" t="shared" si="1" ref="D41:F43">D42</f>
        <v>393630</v>
      </c>
      <c r="E41" s="165">
        <f t="shared" si="1"/>
        <v>125597.17</v>
      </c>
      <c r="F41" s="165">
        <f t="shared" si="1"/>
        <v>268032.82999999996</v>
      </c>
      <c r="H41" s="16"/>
      <c r="I41" s="16"/>
      <c r="J41" s="16"/>
    </row>
    <row r="42" spans="1:10" ht="22.5">
      <c r="A42" s="74" t="s">
        <v>624</v>
      </c>
      <c r="B42" s="85">
        <v>200</v>
      </c>
      <c r="C42" s="64" t="s">
        <v>332</v>
      </c>
      <c r="D42" s="165">
        <f t="shared" si="1"/>
        <v>393630</v>
      </c>
      <c r="E42" s="165">
        <f t="shared" si="1"/>
        <v>125597.17</v>
      </c>
      <c r="F42" s="165">
        <f t="shared" si="1"/>
        <v>268032.82999999996</v>
      </c>
      <c r="H42" s="16"/>
      <c r="I42" s="16"/>
      <c r="J42" s="16"/>
    </row>
    <row r="43" spans="1:10" ht="22.5">
      <c r="A43" s="74" t="s">
        <v>424</v>
      </c>
      <c r="B43" s="85">
        <v>200</v>
      </c>
      <c r="C43" s="64" t="s">
        <v>333</v>
      </c>
      <c r="D43" s="165">
        <f t="shared" si="1"/>
        <v>393630</v>
      </c>
      <c r="E43" s="165">
        <f t="shared" si="1"/>
        <v>125597.17</v>
      </c>
      <c r="F43" s="165">
        <f t="shared" si="1"/>
        <v>268032.82999999996</v>
      </c>
      <c r="H43" s="16"/>
      <c r="I43" s="16"/>
      <c r="J43" s="16"/>
    </row>
    <row r="44" spans="1:10" ht="22.5">
      <c r="A44" s="74" t="s">
        <v>396</v>
      </c>
      <c r="B44" s="85">
        <v>200</v>
      </c>
      <c r="C44" s="64" t="s">
        <v>334</v>
      </c>
      <c r="D44" s="165">
        <f>D45+D51</f>
        <v>393630</v>
      </c>
      <c r="E44" s="165">
        <f>E45+E51</f>
        <v>125597.17</v>
      </c>
      <c r="F44" s="165">
        <f>F45+F51</f>
        <v>268032.82999999996</v>
      </c>
      <c r="H44" s="16"/>
      <c r="I44" s="16"/>
      <c r="J44" s="16"/>
    </row>
    <row r="45" spans="1:10" ht="64.5" customHeight="1">
      <c r="A45" s="74" t="s">
        <v>423</v>
      </c>
      <c r="B45" s="85">
        <v>200</v>
      </c>
      <c r="C45" s="64" t="s">
        <v>335</v>
      </c>
      <c r="D45" s="165">
        <f aca="true" t="shared" si="2" ref="D45:F46">D46</f>
        <v>349130</v>
      </c>
      <c r="E45" s="165">
        <f t="shared" si="2"/>
        <v>123891.89</v>
      </c>
      <c r="F45" s="165">
        <f t="shared" si="2"/>
        <v>225238.11</v>
      </c>
      <c r="H45" s="16"/>
      <c r="I45" s="16"/>
      <c r="J45" s="16"/>
    </row>
    <row r="46" spans="1:10" ht="12.75">
      <c r="A46" s="74" t="s">
        <v>464</v>
      </c>
      <c r="B46" s="85">
        <v>200</v>
      </c>
      <c r="C46" s="64" t="s">
        <v>188</v>
      </c>
      <c r="D46" s="165">
        <f t="shared" si="2"/>
        <v>349130</v>
      </c>
      <c r="E46" s="165">
        <f t="shared" si="2"/>
        <v>123891.89</v>
      </c>
      <c r="F46" s="165">
        <f t="shared" si="2"/>
        <v>225238.11</v>
      </c>
      <c r="H46" s="16"/>
      <c r="I46" s="16"/>
      <c r="J46" s="16"/>
    </row>
    <row r="47" spans="1:10" ht="22.5">
      <c r="A47" s="74" t="s">
        <v>465</v>
      </c>
      <c r="B47" s="85">
        <v>200</v>
      </c>
      <c r="C47" s="64" t="s">
        <v>187</v>
      </c>
      <c r="D47" s="165">
        <f>D48+D49+D50</f>
        <v>349130</v>
      </c>
      <c r="E47" s="165">
        <f>E48+E49+E50</f>
        <v>123891.89</v>
      </c>
      <c r="F47" s="165">
        <f>F48+F49+F50</f>
        <v>225238.11</v>
      </c>
      <c r="H47" s="16"/>
      <c r="I47" s="16"/>
      <c r="J47" s="16"/>
    </row>
    <row r="48" spans="1:10" ht="12.75">
      <c r="A48" s="74" t="s">
        <v>466</v>
      </c>
      <c r="B48" s="85">
        <v>200</v>
      </c>
      <c r="C48" s="64" t="s">
        <v>336</v>
      </c>
      <c r="D48" s="102">
        <v>268149</v>
      </c>
      <c r="E48" s="102">
        <v>70445.64</v>
      </c>
      <c r="F48" s="167">
        <f aca="true" t="shared" si="3" ref="F48:F83">D48-E48</f>
        <v>197703.36</v>
      </c>
      <c r="H48" s="16"/>
      <c r="I48" s="16"/>
      <c r="J48" s="16"/>
    </row>
    <row r="49" spans="1:10" ht="12.75">
      <c r="A49" s="74" t="s">
        <v>553</v>
      </c>
      <c r="B49" s="85">
        <v>200</v>
      </c>
      <c r="C49" s="64" t="s">
        <v>722</v>
      </c>
      <c r="D49" s="102"/>
      <c r="E49" s="102"/>
      <c r="F49" s="167">
        <f t="shared" si="3"/>
        <v>0</v>
      </c>
      <c r="H49" s="16"/>
      <c r="I49" s="16"/>
      <c r="J49" s="16"/>
    </row>
    <row r="50" spans="1:10" ht="12.75">
      <c r="A50" s="74" t="s">
        <v>467</v>
      </c>
      <c r="B50" s="85">
        <v>200</v>
      </c>
      <c r="C50" s="64" t="s">
        <v>723</v>
      </c>
      <c r="D50" s="102">
        <v>80981</v>
      </c>
      <c r="E50" s="102">
        <v>53446.25</v>
      </c>
      <c r="F50" s="167">
        <f t="shared" si="3"/>
        <v>27534.75</v>
      </c>
      <c r="H50" s="16"/>
      <c r="I50" s="121"/>
      <c r="J50" s="16"/>
    </row>
    <row r="51" spans="1:10" ht="22.5">
      <c r="A51" s="74" t="s">
        <v>425</v>
      </c>
      <c r="B51" s="85">
        <v>200</v>
      </c>
      <c r="C51" s="64" t="s">
        <v>724</v>
      </c>
      <c r="D51" s="165">
        <f>D52</f>
        <v>44500</v>
      </c>
      <c r="E51" s="165">
        <f>E52</f>
        <v>1705.28</v>
      </c>
      <c r="F51" s="165">
        <f>F52</f>
        <v>42794.72</v>
      </c>
      <c r="H51" s="16"/>
      <c r="I51" s="16"/>
      <c r="J51" s="16"/>
    </row>
    <row r="52" spans="1:10" ht="33.75">
      <c r="A52" s="74" t="s">
        <v>186</v>
      </c>
      <c r="B52" s="85">
        <v>200</v>
      </c>
      <c r="C52" s="64" t="s">
        <v>495</v>
      </c>
      <c r="D52" s="165">
        <f>D53+D62</f>
        <v>44500</v>
      </c>
      <c r="E52" s="165">
        <f>E53+E62</f>
        <v>1705.28</v>
      </c>
      <c r="F52" s="165">
        <f>F53+F62</f>
        <v>42794.72</v>
      </c>
      <c r="H52" s="16"/>
      <c r="I52" s="16"/>
      <c r="J52" s="16"/>
    </row>
    <row r="53" spans="1:10" ht="33.75">
      <c r="A53" s="74" t="s">
        <v>371</v>
      </c>
      <c r="B53" s="85">
        <v>200</v>
      </c>
      <c r="C53" s="64" t="s">
        <v>725</v>
      </c>
      <c r="D53" s="165">
        <f>D54+D59</f>
        <v>15000</v>
      </c>
      <c r="E53" s="165">
        <f>E54+E59</f>
        <v>0</v>
      </c>
      <c r="F53" s="167">
        <f t="shared" si="3"/>
        <v>15000</v>
      </c>
      <c r="H53" s="16"/>
      <c r="I53" s="16"/>
      <c r="J53" s="16"/>
    </row>
    <row r="54" spans="1:10" ht="12.75">
      <c r="A54" s="74" t="s">
        <v>464</v>
      </c>
      <c r="B54" s="85">
        <v>200</v>
      </c>
      <c r="C54" s="64" t="s">
        <v>726</v>
      </c>
      <c r="D54" s="165">
        <f>D55</f>
        <v>15000</v>
      </c>
      <c r="E54" s="165">
        <f>E55</f>
        <v>0</v>
      </c>
      <c r="F54" s="167">
        <f t="shared" si="3"/>
        <v>15000</v>
      </c>
      <c r="H54" s="16"/>
      <c r="I54" s="16"/>
      <c r="J54" s="16"/>
    </row>
    <row r="55" spans="1:10" ht="12.75">
      <c r="A55" s="74" t="s">
        <v>692</v>
      </c>
      <c r="B55" s="85">
        <v>200</v>
      </c>
      <c r="C55" s="64" t="s">
        <v>353</v>
      </c>
      <c r="D55" s="165">
        <f>D56+D57+D58</f>
        <v>15000</v>
      </c>
      <c r="E55" s="165">
        <f>E56+E57+E58</f>
        <v>0</v>
      </c>
      <c r="F55" s="167">
        <f t="shared" si="3"/>
        <v>15000</v>
      </c>
      <c r="H55" s="16"/>
      <c r="I55" s="16"/>
      <c r="J55" s="16"/>
    </row>
    <row r="56" spans="1:10" ht="12.75">
      <c r="A56" s="74" t="s">
        <v>546</v>
      </c>
      <c r="B56" s="85">
        <v>200</v>
      </c>
      <c r="C56" s="64" t="s">
        <v>727</v>
      </c>
      <c r="D56" s="92">
        <v>5000</v>
      </c>
      <c r="E56" s="92">
        <v>0</v>
      </c>
      <c r="F56" s="167">
        <f t="shared" si="3"/>
        <v>5000</v>
      </c>
      <c r="H56" s="16"/>
      <c r="I56" s="16"/>
      <c r="J56" s="16"/>
    </row>
    <row r="57" spans="1:10" ht="12.75">
      <c r="A57" s="74" t="s">
        <v>687</v>
      </c>
      <c r="B57" s="85">
        <v>200</v>
      </c>
      <c r="C57" s="64" t="s">
        <v>347</v>
      </c>
      <c r="D57" s="92"/>
      <c r="E57" s="92"/>
      <c r="F57" s="167">
        <f t="shared" si="3"/>
        <v>0</v>
      </c>
      <c r="H57" s="16"/>
      <c r="I57" s="16"/>
      <c r="J57" s="16"/>
    </row>
    <row r="58" spans="1:10" ht="12.75">
      <c r="A58" s="74" t="s">
        <v>688</v>
      </c>
      <c r="B58" s="85">
        <v>200</v>
      </c>
      <c r="C58" s="64" t="s">
        <v>348</v>
      </c>
      <c r="D58" s="92">
        <f>15000-5000</f>
        <v>10000</v>
      </c>
      <c r="E58" s="92"/>
      <c r="F58" s="167">
        <f t="shared" si="3"/>
        <v>10000</v>
      </c>
      <c r="H58" s="16"/>
      <c r="I58" s="16"/>
      <c r="J58" s="16"/>
    </row>
    <row r="59" spans="1:10" ht="12.75">
      <c r="A59" s="74" t="s">
        <v>550</v>
      </c>
      <c r="B59" s="85">
        <v>200</v>
      </c>
      <c r="C59" s="64" t="s">
        <v>349</v>
      </c>
      <c r="D59" s="165">
        <f>D60+D61</f>
        <v>0</v>
      </c>
      <c r="E59" s="165">
        <f>E60+E61</f>
        <v>0</v>
      </c>
      <c r="F59" s="167">
        <f t="shared" si="3"/>
        <v>0</v>
      </c>
      <c r="H59" s="16"/>
      <c r="I59" s="16"/>
      <c r="J59" s="16"/>
    </row>
    <row r="60" spans="1:10" ht="12.75">
      <c r="A60" s="74" t="s">
        <v>555</v>
      </c>
      <c r="B60" s="85">
        <v>200</v>
      </c>
      <c r="C60" s="64" t="s">
        <v>350</v>
      </c>
      <c r="D60" s="92"/>
      <c r="E60" s="92"/>
      <c r="F60" s="167">
        <f t="shared" si="3"/>
        <v>0</v>
      </c>
      <c r="H60" s="16"/>
      <c r="I60" s="16"/>
      <c r="J60" s="16"/>
    </row>
    <row r="61" spans="1:10" ht="24" customHeight="1">
      <c r="A61" s="74" t="s">
        <v>551</v>
      </c>
      <c r="B61" s="85">
        <v>200</v>
      </c>
      <c r="C61" s="64" t="s">
        <v>769</v>
      </c>
      <c r="D61" s="92"/>
      <c r="E61" s="92"/>
      <c r="F61" s="167">
        <f t="shared" si="3"/>
        <v>0</v>
      </c>
      <c r="H61" s="16"/>
      <c r="I61" s="16"/>
      <c r="J61" s="16"/>
    </row>
    <row r="62" spans="1:10" ht="22.5">
      <c r="A62" s="74" t="s">
        <v>372</v>
      </c>
      <c r="B62" s="85">
        <v>200</v>
      </c>
      <c r="C62" s="64" t="s">
        <v>351</v>
      </c>
      <c r="D62" s="165">
        <f>D63+D71</f>
        <v>29500</v>
      </c>
      <c r="E62" s="165">
        <f>E63+E71</f>
        <v>1705.28</v>
      </c>
      <c r="F62" s="165">
        <f>F63+F71</f>
        <v>27794.72</v>
      </c>
      <c r="H62" s="16"/>
      <c r="I62" s="16"/>
      <c r="J62" s="16"/>
    </row>
    <row r="63" spans="1:10" ht="12.75">
      <c r="A63" s="74" t="s">
        <v>464</v>
      </c>
      <c r="B63" s="85">
        <v>200</v>
      </c>
      <c r="C63" s="64" t="s">
        <v>352</v>
      </c>
      <c r="D63" s="165">
        <f>D64</f>
        <v>17500</v>
      </c>
      <c r="E63" s="165">
        <f>E64</f>
        <v>1705.28</v>
      </c>
      <c r="F63" s="165">
        <f>F64</f>
        <v>15794.72</v>
      </c>
      <c r="H63" s="16"/>
      <c r="I63" s="16"/>
      <c r="J63" s="16"/>
    </row>
    <row r="64" spans="1:10" ht="12.75">
      <c r="A64" s="74" t="s">
        <v>545</v>
      </c>
      <c r="B64" s="85">
        <v>200</v>
      </c>
      <c r="C64" s="64" t="s">
        <v>354</v>
      </c>
      <c r="D64" s="165">
        <f>D65+D66+D67+D68+D69</f>
        <v>17500</v>
      </c>
      <c r="E64" s="165">
        <f>E65+E66+E67+E68+E69</f>
        <v>1705.28</v>
      </c>
      <c r="F64" s="167">
        <f t="shared" si="3"/>
        <v>15794.72</v>
      </c>
      <c r="H64" s="16"/>
      <c r="I64" s="16"/>
      <c r="J64" s="16"/>
    </row>
    <row r="65" spans="1:10" ht="12.75">
      <c r="A65" s="74" t="s">
        <v>546</v>
      </c>
      <c r="B65" s="85">
        <v>200</v>
      </c>
      <c r="C65" s="64" t="s">
        <v>355</v>
      </c>
      <c r="D65" s="102"/>
      <c r="E65" s="102"/>
      <c r="F65" s="167">
        <f t="shared" si="3"/>
        <v>0</v>
      </c>
      <c r="H65" s="16"/>
      <c r="I65" s="16"/>
      <c r="J65" s="16"/>
    </row>
    <row r="66" spans="1:10" ht="12.75">
      <c r="A66" s="74" t="s">
        <v>556</v>
      </c>
      <c r="B66" s="85">
        <v>200</v>
      </c>
      <c r="C66" s="64" t="s">
        <v>409</v>
      </c>
      <c r="D66" s="102"/>
      <c r="E66" s="102"/>
      <c r="F66" s="167">
        <f t="shared" si="3"/>
        <v>0</v>
      </c>
      <c r="H66" s="16"/>
      <c r="I66" s="16"/>
      <c r="J66" s="16"/>
    </row>
    <row r="67" spans="1:10" ht="12.75">
      <c r="A67" s="74" t="s">
        <v>554</v>
      </c>
      <c r="B67" s="85">
        <v>200</v>
      </c>
      <c r="C67" s="64" t="s">
        <v>410</v>
      </c>
      <c r="D67" s="102">
        <v>12500</v>
      </c>
      <c r="E67" s="102">
        <v>1705.28</v>
      </c>
      <c r="F67" s="167">
        <f t="shared" si="3"/>
        <v>10794.72</v>
      </c>
      <c r="H67" s="16"/>
      <c r="I67" s="16"/>
      <c r="J67" s="16"/>
    </row>
    <row r="68" spans="1:10" ht="12.75">
      <c r="A68" s="74" t="s">
        <v>547</v>
      </c>
      <c r="B68" s="85">
        <v>200</v>
      </c>
      <c r="C68" s="64" t="s">
        <v>411</v>
      </c>
      <c r="D68" s="102"/>
      <c r="E68" s="102"/>
      <c r="F68" s="167">
        <f t="shared" si="3"/>
        <v>0</v>
      </c>
      <c r="H68" s="16"/>
      <c r="I68" s="16"/>
      <c r="J68" s="16"/>
    </row>
    <row r="69" spans="1:10" ht="12.75">
      <c r="A69" s="74" t="s">
        <v>548</v>
      </c>
      <c r="B69" s="85">
        <v>200</v>
      </c>
      <c r="C69" s="64" t="s">
        <v>412</v>
      </c>
      <c r="D69" s="102">
        <v>5000</v>
      </c>
      <c r="E69" s="102"/>
      <c r="F69" s="167">
        <f t="shared" si="3"/>
        <v>5000</v>
      </c>
      <c r="H69" s="16"/>
      <c r="I69" s="16"/>
      <c r="J69" s="16"/>
    </row>
    <row r="70" spans="1:10" ht="12.75">
      <c r="A70" s="74" t="s">
        <v>549</v>
      </c>
      <c r="B70" s="85">
        <v>200</v>
      </c>
      <c r="C70" s="64" t="s">
        <v>413</v>
      </c>
      <c r="D70" s="102"/>
      <c r="E70" s="102"/>
      <c r="F70" s="167">
        <f t="shared" si="3"/>
        <v>0</v>
      </c>
      <c r="H70" s="16"/>
      <c r="I70" s="16"/>
      <c r="J70" s="16"/>
    </row>
    <row r="71" spans="1:10" ht="12.75">
      <c r="A71" s="74" t="s">
        <v>550</v>
      </c>
      <c r="B71" s="85">
        <v>200</v>
      </c>
      <c r="C71" s="64" t="s">
        <v>414</v>
      </c>
      <c r="D71" s="165">
        <f>D72+D74+D73</f>
        <v>12000</v>
      </c>
      <c r="E71" s="165">
        <f>E72+E74+E73</f>
        <v>0</v>
      </c>
      <c r="F71" s="167">
        <f t="shared" si="3"/>
        <v>12000</v>
      </c>
      <c r="H71" s="16"/>
      <c r="I71" s="16"/>
      <c r="J71" s="16"/>
    </row>
    <row r="72" spans="1:10" ht="12.75">
      <c r="A72" s="74" t="s">
        <v>555</v>
      </c>
      <c r="B72" s="85">
        <v>200</v>
      </c>
      <c r="C72" s="64" t="s">
        <v>763</v>
      </c>
      <c r="D72" s="102">
        <v>0</v>
      </c>
      <c r="E72" s="102"/>
      <c r="F72" s="167">
        <f t="shared" si="3"/>
        <v>0</v>
      </c>
      <c r="H72" s="16"/>
      <c r="I72" s="16"/>
      <c r="J72" s="16"/>
    </row>
    <row r="73" spans="1:10" ht="22.5">
      <c r="A73" s="74" t="s">
        <v>551</v>
      </c>
      <c r="B73" s="85">
        <v>200</v>
      </c>
      <c r="C73" s="64" t="s">
        <v>772</v>
      </c>
      <c r="D73" s="102">
        <v>0</v>
      </c>
      <c r="E73" s="102"/>
      <c r="F73" s="167">
        <f t="shared" si="3"/>
        <v>0</v>
      </c>
      <c r="H73" s="16"/>
      <c r="I73" s="16"/>
      <c r="J73" s="16"/>
    </row>
    <row r="74" spans="1:10" ht="22.5">
      <c r="A74" s="74" t="s">
        <v>551</v>
      </c>
      <c r="B74" s="85">
        <v>200</v>
      </c>
      <c r="C74" s="64" t="s">
        <v>764</v>
      </c>
      <c r="D74" s="102">
        <v>12000</v>
      </c>
      <c r="E74" s="102"/>
      <c r="F74" s="167">
        <f t="shared" si="3"/>
        <v>12000</v>
      </c>
      <c r="H74" s="16"/>
      <c r="I74" s="16"/>
      <c r="J74" s="16"/>
    </row>
    <row r="75" spans="1:10" ht="13.5" customHeight="1">
      <c r="A75" s="74" t="s">
        <v>426</v>
      </c>
      <c r="B75" s="85">
        <v>200</v>
      </c>
      <c r="C75" s="64" t="s">
        <v>415</v>
      </c>
      <c r="D75" s="165">
        <v>0</v>
      </c>
      <c r="E75" s="165">
        <v>0</v>
      </c>
      <c r="F75" s="167">
        <f t="shared" si="3"/>
        <v>0</v>
      </c>
      <c r="H75" s="16"/>
      <c r="I75" s="16"/>
      <c r="J75" s="16"/>
    </row>
    <row r="76" spans="1:10" ht="22.5" customHeight="1">
      <c r="A76" s="74" t="s">
        <v>86</v>
      </c>
      <c r="B76" s="85">
        <v>200</v>
      </c>
      <c r="C76" s="64" t="s">
        <v>416</v>
      </c>
      <c r="D76" s="165">
        <f>D77</f>
        <v>0</v>
      </c>
      <c r="E76" s="165">
        <f>E77</f>
        <v>0</v>
      </c>
      <c r="F76" s="167">
        <f t="shared" si="3"/>
        <v>0</v>
      </c>
      <c r="H76" s="16"/>
      <c r="I76" s="16"/>
      <c r="J76" s="16"/>
    </row>
    <row r="77" spans="1:10" ht="12.75">
      <c r="A77" s="74" t="s">
        <v>464</v>
      </c>
      <c r="B77" s="85">
        <v>200</v>
      </c>
      <c r="C77" s="64" t="s">
        <v>417</v>
      </c>
      <c r="D77" s="165">
        <f>D78</f>
        <v>0</v>
      </c>
      <c r="E77" s="165">
        <f>E78</f>
        <v>0</v>
      </c>
      <c r="F77" s="167">
        <f t="shared" si="3"/>
        <v>0</v>
      </c>
      <c r="H77" s="16"/>
      <c r="I77" s="16"/>
      <c r="J77" s="16"/>
    </row>
    <row r="78" spans="1:10" ht="12.75">
      <c r="A78" s="74" t="s">
        <v>549</v>
      </c>
      <c r="B78" s="85">
        <v>200</v>
      </c>
      <c r="C78" s="64" t="s">
        <v>418</v>
      </c>
      <c r="D78" s="102"/>
      <c r="E78" s="102"/>
      <c r="F78" s="167">
        <f t="shared" si="3"/>
        <v>0</v>
      </c>
      <c r="H78" s="16"/>
      <c r="I78" s="16"/>
      <c r="J78" s="16"/>
    </row>
    <row r="79" spans="1:10" ht="47.25" customHeight="1">
      <c r="A79" s="90" t="s">
        <v>707</v>
      </c>
      <c r="B79" s="85">
        <v>200</v>
      </c>
      <c r="C79" s="64" t="s">
        <v>110</v>
      </c>
      <c r="D79" s="165">
        <f>D80</f>
        <v>0</v>
      </c>
      <c r="E79" s="165">
        <f>E80</f>
        <v>0</v>
      </c>
      <c r="F79" s="167">
        <f t="shared" si="3"/>
        <v>0</v>
      </c>
      <c r="H79" s="16"/>
      <c r="I79" s="16"/>
      <c r="J79" s="16"/>
    </row>
    <row r="80" spans="1:10" ht="24" customHeight="1">
      <c r="A80" s="90" t="s">
        <v>705</v>
      </c>
      <c r="B80" s="85">
        <v>200</v>
      </c>
      <c r="C80" s="64" t="s">
        <v>111</v>
      </c>
      <c r="D80" s="165">
        <f>D81</f>
        <v>0</v>
      </c>
      <c r="E80" s="165">
        <f>E81</f>
        <v>0</v>
      </c>
      <c r="F80" s="167">
        <f t="shared" si="3"/>
        <v>0</v>
      </c>
      <c r="H80" s="16"/>
      <c r="I80" s="16"/>
      <c r="J80" s="16"/>
    </row>
    <row r="81" spans="1:10" ht="26.25" customHeight="1">
      <c r="A81" s="82" t="s">
        <v>706</v>
      </c>
      <c r="B81" s="85">
        <v>200</v>
      </c>
      <c r="C81" s="64" t="s">
        <v>112</v>
      </c>
      <c r="D81" s="102">
        <v>0</v>
      </c>
      <c r="E81" s="102">
        <v>0</v>
      </c>
      <c r="F81" s="167">
        <f t="shared" si="3"/>
        <v>0</v>
      </c>
      <c r="H81" s="16"/>
      <c r="I81" s="16"/>
      <c r="J81" s="16"/>
    </row>
    <row r="82" spans="1:10" ht="1.5" customHeight="1" hidden="1">
      <c r="A82" s="86" t="s">
        <v>428</v>
      </c>
      <c r="B82" s="85">
        <v>200</v>
      </c>
      <c r="C82" s="64" t="s">
        <v>427</v>
      </c>
      <c r="D82" s="131">
        <f>D83+D90</f>
        <v>0</v>
      </c>
      <c r="E82" s="131">
        <f>E83+E90</f>
        <v>0</v>
      </c>
      <c r="F82" s="167">
        <f t="shared" si="3"/>
        <v>0</v>
      </c>
      <c r="H82" s="16"/>
      <c r="I82" s="16"/>
      <c r="J82" s="16"/>
    </row>
    <row r="83" spans="1:10" ht="66.75" customHeight="1" hidden="1">
      <c r="A83" s="74" t="s">
        <v>423</v>
      </c>
      <c r="B83" s="85">
        <v>200</v>
      </c>
      <c r="C83" s="64" t="s">
        <v>429</v>
      </c>
      <c r="D83" s="131">
        <f>D86</f>
        <v>0</v>
      </c>
      <c r="E83" s="131">
        <f>E86</f>
        <v>0</v>
      </c>
      <c r="F83" s="167">
        <f t="shared" si="3"/>
        <v>0</v>
      </c>
      <c r="H83" s="16"/>
      <c r="I83" s="16"/>
      <c r="J83" s="16"/>
    </row>
    <row r="84" spans="1:10" ht="73.5" customHeight="1" hidden="1">
      <c r="A84" s="74" t="s">
        <v>679</v>
      </c>
      <c r="B84" s="85">
        <v>200</v>
      </c>
      <c r="C84" s="64" t="s">
        <v>430</v>
      </c>
      <c r="D84" s="102"/>
      <c r="E84" s="102"/>
      <c r="F84" s="168"/>
      <c r="H84" s="16"/>
      <c r="I84" s="16"/>
      <c r="J84" s="16"/>
    </row>
    <row r="85" spans="1:10" ht="12.75" hidden="1">
      <c r="A85" s="74" t="s">
        <v>363</v>
      </c>
      <c r="B85" s="85">
        <v>200</v>
      </c>
      <c r="C85" s="64" t="s">
        <v>360</v>
      </c>
      <c r="D85" s="102"/>
      <c r="E85" s="102"/>
      <c r="F85" s="168"/>
      <c r="H85" s="16"/>
      <c r="I85" s="16"/>
      <c r="J85" s="16"/>
    </row>
    <row r="86" spans="1:10" ht="12.75" hidden="1">
      <c r="A86" s="74" t="s">
        <v>464</v>
      </c>
      <c r="B86" s="85">
        <v>200</v>
      </c>
      <c r="C86" s="64" t="s">
        <v>431</v>
      </c>
      <c r="D86" s="131">
        <f>D87</f>
        <v>0</v>
      </c>
      <c r="E86" s="131">
        <f>E87</f>
        <v>0</v>
      </c>
      <c r="F86" s="167">
        <f aca="true" t="shared" si="4" ref="F86:F102">D86-E86</f>
        <v>0</v>
      </c>
      <c r="H86" s="16"/>
      <c r="I86" s="16"/>
      <c r="J86" s="16"/>
    </row>
    <row r="87" spans="1:10" ht="24.75" customHeight="1" hidden="1">
      <c r="A87" s="74" t="s">
        <v>465</v>
      </c>
      <c r="B87" s="85">
        <v>200</v>
      </c>
      <c r="C87" s="64" t="s">
        <v>430</v>
      </c>
      <c r="D87" s="131">
        <f>D88+D89</f>
        <v>0</v>
      </c>
      <c r="E87" s="131">
        <f>E88+E89</f>
        <v>0</v>
      </c>
      <c r="F87" s="167">
        <f t="shared" si="4"/>
        <v>0</v>
      </c>
      <c r="H87" s="16"/>
      <c r="I87" s="16"/>
      <c r="J87" s="16"/>
    </row>
    <row r="88" spans="1:10" ht="12.75" hidden="1">
      <c r="A88" s="74" t="s">
        <v>466</v>
      </c>
      <c r="B88" s="85">
        <v>200</v>
      </c>
      <c r="C88" s="64" t="s">
        <v>432</v>
      </c>
      <c r="D88" s="102">
        <v>0</v>
      </c>
      <c r="E88" s="102">
        <v>0</v>
      </c>
      <c r="F88" s="167">
        <f t="shared" si="4"/>
        <v>0</v>
      </c>
      <c r="H88" s="16"/>
      <c r="I88" s="16"/>
      <c r="J88" s="16"/>
    </row>
    <row r="89" spans="1:10" ht="12.75" hidden="1">
      <c r="A89" s="74" t="s">
        <v>467</v>
      </c>
      <c r="B89" s="85">
        <v>200</v>
      </c>
      <c r="C89" s="64" t="s">
        <v>433</v>
      </c>
      <c r="D89" s="102">
        <v>0</v>
      </c>
      <c r="E89" s="102">
        <v>0</v>
      </c>
      <c r="F89" s="167">
        <f t="shared" si="4"/>
        <v>0</v>
      </c>
      <c r="H89" s="16"/>
      <c r="I89" s="16"/>
      <c r="J89" s="16"/>
    </row>
    <row r="90" spans="1:10" ht="22.5" hidden="1">
      <c r="A90" s="74" t="s">
        <v>425</v>
      </c>
      <c r="B90" s="85">
        <v>200</v>
      </c>
      <c r="C90" s="64" t="s">
        <v>434</v>
      </c>
      <c r="D90" s="131">
        <f>D91+D96</f>
        <v>0</v>
      </c>
      <c r="E90" s="131">
        <f>E91+E96</f>
        <v>0</v>
      </c>
      <c r="F90" s="167">
        <f t="shared" si="4"/>
        <v>0</v>
      </c>
      <c r="H90" s="16"/>
      <c r="I90" s="16"/>
      <c r="J90" s="16"/>
    </row>
    <row r="91" spans="1:10" ht="36" customHeight="1" hidden="1">
      <c r="A91" s="74" t="s">
        <v>361</v>
      </c>
      <c r="B91" s="85">
        <v>200</v>
      </c>
      <c r="C91" s="64" t="s">
        <v>435</v>
      </c>
      <c r="D91" s="131">
        <f>D92</f>
        <v>0</v>
      </c>
      <c r="E91" s="131">
        <f>E92</f>
        <v>0</v>
      </c>
      <c r="F91" s="167">
        <f t="shared" si="4"/>
        <v>0</v>
      </c>
      <c r="H91" s="16"/>
      <c r="I91" s="16"/>
      <c r="J91" s="16"/>
    </row>
    <row r="92" spans="1:10" ht="12.75" hidden="1">
      <c r="A92" s="74" t="s">
        <v>464</v>
      </c>
      <c r="B92" s="85">
        <v>200</v>
      </c>
      <c r="C92" s="64" t="s">
        <v>436</v>
      </c>
      <c r="D92" s="131">
        <f>D93</f>
        <v>0</v>
      </c>
      <c r="E92" s="131">
        <f>E93</f>
        <v>0</v>
      </c>
      <c r="F92" s="167">
        <f t="shared" si="4"/>
        <v>0</v>
      </c>
      <c r="H92" s="16"/>
      <c r="I92" s="16"/>
      <c r="J92" s="16"/>
    </row>
    <row r="93" spans="1:10" ht="12.75" hidden="1">
      <c r="A93" s="74" t="s">
        <v>545</v>
      </c>
      <c r="B93" s="85">
        <v>200</v>
      </c>
      <c r="C93" s="64" t="s">
        <v>437</v>
      </c>
      <c r="D93" s="131">
        <f>D94+D95</f>
        <v>0</v>
      </c>
      <c r="E93" s="131">
        <f>E94+E95</f>
        <v>0</v>
      </c>
      <c r="F93" s="167">
        <f t="shared" si="4"/>
        <v>0</v>
      </c>
      <c r="H93" s="16"/>
      <c r="I93" s="16"/>
      <c r="J93" s="16"/>
    </row>
    <row r="94" spans="1:10" ht="12.75" hidden="1">
      <c r="A94" s="74" t="s">
        <v>546</v>
      </c>
      <c r="B94" s="85">
        <v>200</v>
      </c>
      <c r="C94" s="64" t="s">
        <v>438</v>
      </c>
      <c r="D94" s="102"/>
      <c r="E94" s="102"/>
      <c r="F94" s="167">
        <f t="shared" si="4"/>
        <v>0</v>
      </c>
      <c r="H94" s="16"/>
      <c r="I94" s="16"/>
      <c r="J94" s="16"/>
    </row>
    <row r="95" spans="1:10" ht="12.75" hidden="1">
      <c r="A95" s="74" t="s">
        <v>547</v>
      </c>
      <c r="B95" s="85">
        <v>200</v>
      </c>
      <c r="C95" s="64" t="s">
        <v>439</v>
      </c>
      <c r="D95" s="102"/>
      <c r="E95" s="102"/>
      <c r="F95" s="167">
        <f t="shared" si="4"/>
        <v>0</v>
      </c>
      <c r="H95" s="16"/>
      <c r="I95" s="16"/>
      <c r="J95" s="16"/>
    </row>
    <row r="96" spans="1:10" ht="25.5" customHeight="1" hidden="1">
      <c r="A96" s="74" t="s">
        <v>372</v>
      </c>
      <c r="B96" s="85">
        <v>200</v>
      </c>
      <c r="C96" s="64" t="s">
        <v>440</v>
      </c>
      <c r="D96" s="131">
        <f>D97+D101</f>
        <v>0</v>
      </c>
      <c r="E96" s="131">
        <f>E97+E101</f>
        <v>0</v>
      </c>
      <c r="F96" s="167">
        <f t="shared" si="4"/>
        <v>0</v>
      </c>
      <c r="H96" s="16"/>
      <c r="I96" s="16"/>
      <c r="J96" s="16"/>
    </row>
    <row r="97" spans="1:10" ht="12.75" hidden="1">
      <c r="A97" s="74" t="s">
        <v>464</v>
      </c>
      <c r="B97" s="85">
        <v>200</v>
      </c>
      <c r="C97" s="64" t="s">
        <v>123</v>
      </c>
      <c r="D97" s="131">
        <f>D98</f>
        <v>0</v>
      </c>
      <c r="E97" s="131">
        <f>E98</f>
        <v>0</v>
      </c>
      <c r="F97" s="167">
        <f t="shared" si="4"/>
        <v>0</v>
      </c>
      <c r="H97" s="16"/>
      <c r="I97" s="16"/>
      <c r="J97" s="16"/>
    </row>
    <row r="98" spans="1:10" ht="12.75" hidden="1">
      <c r="A98" s="74" t="s">
        <v>545</v>
      </c>
      <c r="B98" s="85">
        <v>200</v>
      </c>
      <c r="C98" s="64" t="s">
        <v>124</v>
      </c>
      <c r="D98" s="131">
        <f>D99+D100</f>
        <v>0</v>
      </c>
      <c r="E98" s="131">
        <f>E99+E100</f>
        <v>0</v>
      </c>
      <c r="F98" s="167">
        <f t="shared" si="4"/>
        <v>0</v>
      </c>
      <c r="H98" s="16"/>
      <c r="I98" s="16"/>
      <c r="J98" s="16"/>
    </row>
    <row r="99" spans="1:10" ht="12.75" hidden="1">
      <c r="A99" s="74" t="s">
        <v>546</v>
      </c>
      <c r="B99" s="85">
        <v>200</v>
      </c>
      <c r="C99" s="64" t="s">
        <v>125</v>
      </c>
      <c r="D99" s="102"/>
      <c r="E99" s="102"/>
      <c r="F99" s="167">
        <f t="shared" si="4"/>
        <v>0</v>
      </c>
      <c r="H99" s="16"/>
      <c r="I99" s="16"/>
      <c r="J99" s="16"/>
    </row>
    <row r="100" spans="1:10" ht="12.75" hidden="1">
      <c r="A100" s="74" t="s">
        <v>554</v>
      </c>
      <c r="B100" s="85">
        <v>200</v>
      </c>
      <c r="C100" s="64" t="s">
        <v>126</v>
      </c>
      <c r="D100" s="102"/>
      <c r="E100" s="102"/>
      <c r="F100" s="167">
        <f t="shared" si="4"/>
        <v>0</v>
      </c>
      <c r="H100" s="16"/>
      <c r="I100" s="16"/>
      <c r="J100" s="16"/>
    </row>
    <row r="101" spans="1:10" ht="12.75" hidden="1">
      <c r="A101" s="74" t="s">
        <v>550</v>
      </c>
      <c r="B101" s="85">
        <v>200</v>
      </c>
      <c r="C101" s="64" t="s">
        <v>127</v>
      </c>
      <c r="D101" s="131">
        <f>D102+D103</f>
        <v>0</v>
      </c>
      <c r="E101" s="131">
        <f>E102+E103</f>
        <v>0</v>
      </c>
      <c r="F101" s="167">
        <f t="shared" si="4"/>
        <v>0</v>
      </c>
      <c r="H101" s="16"/>
      <c r="I101" s="16"/>
      <c r="J101" s="16"/>
    </row>
    <row r="102" spans="1:10" ht="17.25" customHeight="1" hidden="1">
      <c r="A102" s="74" t="s">
        <v>555</v>
      </c>
      <c r="B102" s="85">
        <v>200</v>
      </c>
      <c r="C102" s="64" t="s">
        <v>128</v>
      </c>
      <c r="D102" s="102"/>
      <c r="E102" s="102"/>
      <c r="F102" s="167">
        <f t="shared" si="4"/>
        <v>0</v>
      </c>
      <c r="H102" s="16"/>
      <c r="I102" s="16"/>
      <c r="J102" s="16"/>
    </row>
    <row r="103" spans="1:10" ht="15" customHeight="1" hidden="1">
      <c r="A103" s="74" t="s">
        <v>551</v>
      </c>
      <c r="B103" s="85">
        <v>200</v>
      </c>
      <c r="C103" s="64" t="s">
        <v>129</v>
      </c>
      <c r="D103" s="102">
        <v>0</v>
      </c>
      <c r="E103" s="102">
        <v>0</v>
      </c>
      <c r="F103" s="167">
        <f aca="true" t="shared" si="5" ref="F103:F120">D103-E103</f>
        <v>0</v>
      </c>
      <c r="H103" s="16"/>
      <c r="I103" s="16"/>
      <c r="J103" s="16"/>
    </row>
    <row r="104" spans="1:10" ht="19.5" customHeight="1" hidden="1">
      <c r="A104" s="86" t="s">
        <v>557</v>
      </c>
      <c r="B104" s="85">
        <v>200</v>
      </c>
      <c r="C104" s="64" t="s">
        <v>621</v>
      </c>
      <c r="D104" s="131">
        <f>D105</f>
        <v>0</v>
      </c>
      <c r="E104" s="131">
        <f>E105</f>
        <v>0</v>
      </c>
      <c r="F104" s="167">
        <f t="shared" si="5"/>
        <v>0</v>
      </c>
      <c r="H104" s="16"/>
      <c r="I104" s="16"/>
      <c r="J104" s="16"/>
    </row>
    <row r="105" spans="1:10" ht="24" customHeight="1" hidden="1">
      <c r="A105" s="74" t="s">
        <v>558</v>
      </c>
      <c r="B105" s="85">
        <v>200</v>
      </c>
      <c r="C105" s="64" t="s">
        <v>623</v>
      </c>
      <c r="D105" s="102">
        <v>0</v>
      </c>
      <c r="E105" s="102"/>
      <c r="F105" s="167">
        <f t="shared" si="5"/>
        <v>0</v>
      </c>
      <c r="H105" s="16"/>
      <c r="I105" s="16"/>
      <c r="J105" s="16"/>
    </row>
    <row r="106" spans="1:10" ht="1.5" customHeight="1" hidden="1">
      <c r="A106" s="86" t="s">
        <v>484</v>
      </c>
      <c r="B106" s="153">
        <v>200</v>
      </c>
      <c r="C106" s="100" t="s">
        <v>485</v>
      </c>
      <c r="D106" s="131">
        <f aca="true" t="shared" si="6" ref="D106:E111">D107</f>
        <v>0</v>
      </c>
      <c r="E106" s="131">
        <f t="shared" si="6"/>
        <v>0</v>
      </c>
      <c r="F106" s="167">
        <f t="shared" si="5"/>
        <v>0</v>
      </c>
      <c r="H106" s="16"/>
      <c r="I106" s="16"/>
      <c r="J106" s="16"/>
    </row>
    <row r="107" spans="1:10" ht="17.25" customHeight="1" hidden="1">
      <c r="A107" s="74" t="s">
        <v>487</v>
      </c>
      <c r="B107" s="85">
        <v>200</v>
      </c>
      <c r="C107" s="64" t="s">
        <v>486</v>
      </c>
      <c r="D107" s="131">
        <f t="shared" si="6"/>
        <v>0</v>
      </c>
      <c r="E107" s="131">
        <f t="shared" si="6"/>
        <v>0</v>
      </c>
      <c r="F107" s="167">
        <f t="shared" si="5"/>
        <v>0</v>
      </c>
      <c r="H107" s="16"/>
      <c r="I107" s="16"/>
      <c r="J107" s="16"/>
    </row>
    <row r="108" spans="1:10" ht="16.5" customHeight="1" hidden="1">
      <c r="A108" s="74" t="s">
        <v>489</v>
      </c>
      <c r="B108" s="85">
        <v>200</v>
      </c>
      <c r="C108" s="64" t="s">
        <v>488</v>
      </c>
      <c r="D108" s="131">
        <f>D109</f>
        <v>0</v>
      </c>
      <c r="E108" s="131">
        <f>E109</f>
        <v>0</v>
      </c>
      <c r="F108" s="167">
        <f t="shared" si="5"/>
        <v>0</v>
      </c>
      <c r="H108" s="16"/>
      <c r="I108" s="16"/>
      <c r="J108" s="16"/>
    </row>
    <row r="109" spans="1:10" ht="17.25" customHeight="1" hidden="1">
      <c r="A109" s="74" t="s">
        <v>241</v>
      </c>
      <c r="B109" s="85">
        <v>200</v>
      </c>
      <c r="C109" s="64" t="s">
        <v>577</v>
      </c>
      <c r="D109" s="131">
        <f>D110</f>
        <v>0</v>
      </c>
      <c r="E109" s="131">
        <f>E110</f>
        <v>0</v>
      </c>
      <c r="F109" s="167">
        <f t="shared" si="5"/>
        <v>0</v>
      </c>
      <c r="H109" s="16"/>
      <c r="I109" s="16"/>
      <c r="J109" s="16"/>
    </row>
    <row r="110" spans="1:10" ht="17.25" customHeight="1" hidden="1">
      <c r="A110" s="74" t="s">
        <v>425</v>
      </c>
      <c r="B110" s="85">
        <v>200</v>
      </c>
      <c r="C110" s="64" t="s">
        <v>490</v>
      </c>
      <c r="D110" s="131">
        <f t="shared" si="6"/>
        <v>0</v>
      </c>
      <c r="E110" s="131">
        <f t="shared" si="6"/>
        <v>0</v>
      </c>
      <c r="F110" s="167">
        <f t="shared" si="5"/>
        <v>0</v>
      </c>
      <c r="H110" s="16"/>
      <c r="I110" s="16"/>
      <c r="J110" s="16"/>
    </row>
    <row r="111" spans="1:10" ht="17.25" customHeight="1" hidden="1">
      <c r="A111" s="74" t="s">
        <v>372</v>
      </c>
      <c r="B111" s="85">
        <v>200</v>
      </c>
      <c r="C111" s="64" t="s">
        <v>491</v>
      </c>
      <c r="D111" s="131">
        <f t="shared" si="6"/>
        <v>0</v>
      </c>
      <c r="E111" s="131">
        <f t="shared" si="6"/>
        <v>0</v>
      </c>
      <c r="F111" s="167">
        <f t="shared" si="5"/>
        <v>0</v>
      </c>
      <c r="H111" s="16"/>
      <c r="I111" s="16"/>
      <c r="J111" s="16"/>
    </row>
    <row r="112" spans="1:10" ht="17.25" customHeight="1" hidden="1">
      <c r="A112" s="74" t="s">
        <v>464</v>
      </c>
      <c r="B112" s="85">
        <v>200</v>
      </c>
      <c r="C112" s="64" t="s">
        <v>203</v>
      </c>
      <c r="D112" s="131">
        <f>D113+D114</f>
        <v>0</v>
      </c>
      <c r="E112" s="131">
        <f>E113+E114</f>
        <v>0</v>
      </c>
      <c r="F112" s="167">
        <f t="shared" si="5"/>
        <v>0</v>
      </c>
      <c r="H112" s="16"/>
      <c r="I112" s="16"/>
      <c r="J112" s="16"/>
    </row>
    <row r="113" spans="1:10" ht="0.75" customHeight="1" hidden="1">
      <c r="A113" s="74" t="s">
        <v>688</v>
      </c>
      <c r="B113" s="85">
        <v>200</v>
      </c>
      <c r="C113" s="64" t="s">
        <v>492</v>
      </c>
      <c r="D113" s="92"/>
      <c r="E113" s="102"/>
      <c r="F113" s="167">
        <f t="shared" si="5"/>
        <v>0</v>
      </c>
      <c r="H113" s="16"/>
      <c r="I113" s="16"/>
      <c r="J113" s="16"/>
    </row>
    <row r="114" spans="1:10" ht="1.5" customHeight="1" hidden="1">
      <c r="A114" s="74" t="s">
        <v>549</v>
      </c>
      <c r="B114" s="85">
        <v>200</v>
      </c>
      <c r="C114" s="64" t="s">
        <v>493</v>
      </c>
      <c r="D114" s="102"/>
      <c r="E114" s="102"/>
      <c r="F114" s="167">
        <f t="shared" si="5"/>
        <v>0</v>
      </c>
      <c r="H114" s="16"/>
      <c r="I114" s="16"/>
      <c r="J114" s="16"/>
    </row>
    <row r="115" spans="1:10" ht="51" customHeight="1">
      <c r="A115" s="90" t="s">
        <v>704</v>
      </c>
      <c r="B115" s="85">
        <v>200</v>
      </c>
      <c r="C115" s="64" t="s">
        <v>113</v>
      </c>
      <c r="D115" s="165">
        <f aca="true" t="shared" si="7" ref="D115:F116">D116</f>
        <v>3594</v>
      </c>
      <c r="E115" s="165">
        <f t="shared" si="7"/>
        <v>0</v>
      </c>
      <c r="F115" s="165">
        <f t="shared" si="7"/>
        <v>3594</v>
      </c>
      <c r="H115" s="16"/>
      <c r="I115" s="16"/>
      <c r="J115" s="16"/>
    </row>
    <row r="116" spans="1:10" ht="22.5" customHeight="1">
      <c r="A116" s="90" t="s">
        <v>705</v>
      </c>
      <c r="B116" s="85">
        <v>200</v>
      </c>
      <c r="C116" s="64" t="s">
        <v>794</v>
      </c>
      <c r="D116" s="165">
        <f t="shared" si="7"/>
        <v>3594</v>
      </c>
      <c r="E116" s="165">
        <f t="shared" si="7"/>
        <v>0</v>
      </c>
      <c r="F116" s="165">
        <f t="shared" si="7"/>
        <v>3594</v>
      </c>
      <c r="H116" s="16"/>
      <c r="I116" s="16"/>
      <c r="J116" s="16"/>
    </row>
    <row r="117" spans="1:10" ht="22.5" customHeight="1">
      <c r="A117" s="82" t="s">
        <v>706</v>
      </c>
      <c r="B117" s="85">
        <v>200</v>
      </c>
      <c r="C117" s="64" t="s">
        <v>794</v>
      </c>
      <c r="D117" s="102">
        <v>3594</v>
      </c>
      <c r="E117" s="102">
        <v>0</v>
      </c>
      <c r="F117" s="165">
        <f>D117-E117</f>
        <v>3594</v>
      </c>
      <c r="H117" s="16"/>
      <c r="I117" s="16"/>
      <c r="J117" s="16"/>
    </row>
    <row r="118" spans="1:10" ht="29.25" customHeight="1">
      <c r="A118" s="163" t="s">
        <v>702</v>
      </c>
      <c r="B118" s="85">
        <v>200</v>
      </c>
      <c r="C118" s="64" t="s">
        <v>107</v>
      </c>
      <c r="D118" s="165">
        <v>0</v>
      </c>
      <c r="E118" s="165">
        <v>0</v>
      </c>
      <c r="F118" s="167">
        <f t="shared" si="5"/>
        <v>0</v>
      </c>
      <c r="H118" s="16"/>
      <c r="I118" s="16"/>
      <c r="J118" s="16"/>
    </row>
    <row r="119" spans="1:10" ht="21.75" customHeight="1">
      <c r="A119" s="74" t="s">
        <v>464</v>
      </c>
      <c r="B119" s="85">
        <v>200</v>
      </c>
      <c r="C119" s="64" t="s">
        <v>108</v>
      </c>
      <c r="D119" s="165">
        <v>0</v>
      </c>
      <c r="E119" s="165">
        <v>0</v>
      </c>
      <c r="F119" s="167">
        <f t="shared" si="5"/>
        <v>0</v>
      </c>
      <c r="H119" s="16"/>
      <c r="I119" s="16"/>
      <c r="J119" s="16"/>
    </row>
    <row r="120" spans="1:10" ht="21.75" customHeight="1">
      <c r="A120" s="74" t="s">
        <v>545</v>
      </c>
      <c r="B120" s="85">
        <v>200</v>
      </c>
      <c r="C120" s="64" t="s">
        <v>109</v>
      </c>
      <c r="D120" s="165">
        <v>0</v>
      </c>
      <c r="E120" s="165">
        <v>0</v>
      </c>
      <c r="F120" s="167">
        <f t="shared" si="5"/>
        <v>0</v>
      </c>
      <c r="H120" s="16"/>
      <c r="I120" s="16"/>
      <c r="J120" s="16"/>
    </row>
    <row r="121" spans="1:10" ht="18" customHeight="1">
      <c r="A121" s="164" t="s">
        <v>703</v>
      </c>
      <c r="B121" s="85">
        <v>200</v>
      </c>
      <c r="C121" s="64" t="s">
        <v>106</v>
      </c>
      <c r="D121" s="102">
        <v>0</v>
      </c>
      <c r="E121" s="102">
        <v>0</v>
      </c>
      <c r="F121" s="167">
        <v>0</v>
      </c>
      <c r="H121" s="16"/>
      <c r="I121" s="16"/>
      <c r="J121" s="16"/>
    </row>
    <row r="122" spans="1:10" ht="18.75" customHeight="1">
      <c r="A122" s="86" t="s">
        <v>677</v>
      </c>
      <c r="B122" s="85">
        <v>200</v>
      </c>
      <c r="C122" s="100" t="s">
        <v>338</v>
      </c>
      <c r="D122" s="165">
        <f aca="true" t="shared" si="8" ref="D122:F124">D123</f>
        <v>989892.98</v>
      </c>
      <c r="E122" s="165">
        <f t="shared" si="8"/>
        <v>220149.74</v>
      </c>
      <c r="F122" s="165">
        <f t="shared" si="8"/>
        <v>769743.24</v>
      </c>
      <c r="H122" s="16"/>
      <c r="I122" s="16"/>
      <c r="J122" s="16"/>
    </row>
    <row r="123" spans="1:10" ht="37.5" customHeight="1">
      <c r="A123" s="86" t="s">
        <v>130</v>
      </c>
      <c r="B123" s="85">
        <v>200</v>
      </c>
      <c r="C123" s="64" t="s">
        <v>339</v>
      </c>
      <c r="D123" s="165">
        <f t="shared" si="8"/>
        <v>989892.98</v>
      </c>
      <c r="E123" s="165">
        <f t="shared" si="8"/>
        <v>220149.74</v>
      </c>
      <c r="F123" s="165">
        <f t="shared" si="8"/>
        <v>769743.24</v>
      </c>
      <c r="H123" s="16"/>
      <c r="I123" s="16"/>
      <c r="J123" s="16"/>
    </row>
    <row r="124" spans="1:10" ht="22.5">
      <c r="A124" s="74" t="s">
        <v>678</v>
      </c>
      <c r="B124" s="85">
        <v>200</v>
      </c>
      <c r="C124" s="64" t="s">
        <v>340</v>
      </c>
      <c r="D124" s="165">
        <f t="shared" si="8"/>
        <v>989892.98</v>
      </c>
      <c r="E124" s="165">
        <f t="shared" si="8"/>
        <v>220149.74</v>
      </c>
      <c r="F124" s="165">
        <f t="shared" si="8"/>
        <v>769743.24</v>
      </c>
      <c r="H124" s="16"/>
      <c r="I124" s="16"/>
      <c r="J124" s="16"/>
    </row>
    <row r="125" spans="1:10" ht="24" customHeight="1">
      <c r="A125" s="74" t="s">
        <v>576</v>
      </c>
      <c r="B125" s="85">
        <v>200</v>
      </c>
      <c r="C125" s="64" t="s">
        <v>337</v>
      </c>
      <c r="D125" s="165">
        <f>D126+D149</f>
        <v>989892.98</v>
      </c>
      <c r="E125" s="165">
        <f>E126+E149</f>
        <v>220149.74</v>
      </c>
      <c r="F125" s="165">
        <f>F126+F149</f>
        <v>769743.24</v>
      </c>
      <c r="H125" s="16"/>
      <c r="I125" s="16"/>
      <c r="J125" s="16"/>
    </row>
    <row r="126" spans="1:10" ht="24" customHeight="1">
      <c r="A126" s="74" t="s">
        <v>425</v>
      </c>
      <c r="B126" s="85"/>
      <c r="C126" s="64" t="s">
        <v>341</v>
      </c>
      <c r="D126" s="165">
        <f>D127</f>
        <v>933892.98</v>
      </c>
      <c r="E126" s="165">
        <f>E127</f>
        <v>189956.36</v>
      </c>
      <c r="F126" s="165">
        <f>F127</f>
        <v>743936.62</v>
      </c>
      <c r="H126" s="16"/>
      <c r="I126" s="16"/>
      <c r="J126" s="16"/>
    </row>
    <row r="127" spans="1:10" ht="24" customHeight="1">
      <c r="A127" s="74" t="s">
        <v>425</v>
      </c>
      <c r="B127" s="85">
        <v>200</v>
      </c>
      <c r="C127" s="64" t="s">
        <v>196</v>
      </c>
      <c r="D127" s="165">
        <f>D135+D128</f>
        <v>933892.98</v>
      </c>
      <c r="E127" s="165">
        <f>E135+E128</f>
        <v>189956.36</v>
      </c>
      <c r="F127" s="165">
        <f>F135+F128</f>
        <v>743936.62</v>
      </c>
      <c r="H127" s="16"/>
      <c r="I127" s="16"/>
      <c r="J127" s="16"/>
    </row>
    <row r="128" spans="1:10" ht="35.25" customHeight="1">
      <c r="A128" s="74" t="s">
        <v>361</v>
      </c>
      <c r="B128" s="85">
        <v>200</v>
      </c>
      <c r="C128" s="64" t="s">
        <v>342</v>
      </c>
      <c r="D128" s="165">
        <f>D129+D133</f>
        <v>51000</v>
      </c>
      <c r="E128" s="165">
        <f>E129+E133</f>
        <v>0</v>
      </c>
      <c r="F128" s="167">
        <f aca="true" t="shared" si="9" ref="F128:F134">D128-E128</f>
        <v>51000</v>
      </c>
      <c r="H128" s="16"/>
      <c r="I128" s="16"/>
      <c r="J128" s="16"/>
    </row>
    <row r="129" spans="1:10" ht="12.75">
      <c r="A129" s="74" t="s">
        <v>464</v>
      </c>
      <c r="B129" s="85">
        <v>200</v>
      </c>
      <c r="C129" s="64" t="s">
        <v>343</v>
      </c>
      <c r="D129" s="165">
        <f>D130</f>
        <v>51000</v>
      </c>
      <c r="E129" s="165">
        <f>E130</f>
        <v>0</v>
      </c>
      <c r="F129" s="167">
        <f t="shared" si="9"/>
        <v>51000</v>
      </c>
      <c r="H129" s="16"/>
      <c r="I129" s="16"/>
      <c r="J129" s="16"/>
    </row>
    <row r="130" spans="1:10" ht="12.75">
      <c r="A130" s="74" t="s">
        <v>545</v>
      </c>
      <c r="B130" s="85">
        <v>200</v>
      </c>
      <c r="C130" s="64" t="s">
        <v>344</v>
      </c>
      <c r="D130" s="165">
        <f>D131+D132</f>
        <v>51000</v>
      </c>
      <c r="E130" s="165">
        <f>E131+E132</f>
        <v>0</v>
      </c>
      <c r="F130" s="167">
        <f t="shared" si="9"/>
        <v>51000</v>
      </c>
      <c r="H130" s="16"/>
      <c r="I130" s="16"/>
      <c r="J130" s="16"/>
    </row>
    <row r="131" spans="1:10" ht="12.75">
      <c r="A131" s="74" t="s">
        <v>547</v>
      </c>
      <c r="B131" s="85">
        <v>200</v>
      </c>
      <c r="C131" s="64" t="s">
        <v>499</v>
      </c>
      <c r="D131" s="102">
        <v>42000</v>
      </c>
      <c r="E131" s="102"/>
      <c r="F131" s="167">
        <f t="shared" si="9"/>
        <v>42000</v>
      </c>
      <c r="H131" s="16"/>
      <c r="I131" s="16"/>
      <c r="J131" s="16"/>
    </row>
    <row r="132" spans="1:10" ht="12.75">
      <c r="A132" s="74" t="s">
        <v>548</v>
      </c>
      <c r="B132" s="85">
        <v>200</v>
      </c>
      <c r="C132" s="64" t="s">
        <v>345</v>
      </c>
      <c r="D132" s="102">
        <v>9000</v>
      </c>
      <c r="E132" s="102"/>
      <c r="F132" s="167">
        <f t="shared" si="9"/>
        <v>9000</v>
      </c>
      <c r="H132" s="16"/>
      <c r="I132" s="16"/>
      <c r="J132" s="16"/>
    </row>
    <row r="133" spans="1:10" ht="12.75">
      <c r="A133" s="74" t="s">
        <v>550</v>
      </c>
      <c r="B133" s="85">
        <v>200</v>
      </c>
      <c r="C133" s="64" t="s">
        <v>346</v>
      </c>
      <c r="D133" s="165">
        <f>D134</f>
        <v>0</v>
      </c>
      <c r="E133" s="165">
        <f>E134</f>
        <v>0</v>
      </c>
      <c r="F133" s="167">
        <f t="shared" si="9"/>
        <v>0</v>
      </c>
      <c r="H133" s="16"/>
      <c r="I133" s="16"/>
      <c r="J133" s="16"/>
    </row>
    <row r="134" spans="1:10" ht="24.75" customHeight="1">
      <c r="A134" s="74" t="s">
        <v>551</v>
      </c>
      <c r="B134" s="85">
        <v>200</v>
      </c>
      <c r="C134" s="64" t="s">
        <v>671</v>
      </c>
      <c r="D134" s="102"/>
      <c r="E134" s="102"/>
      <c r="F134" s="167">
        <f t="shared" si="9"/>
        <v>0</v>
      </c>
      <c r="H134" s="16"/>
      <c r="I134" s="16"/>
      <c r="J134" s="16"/>
    </row>
    <row r="135" spans="1:10" ht="27.75" customHeight="1">
      <c r="A135" s="74" t="s">
        <v>372</v>
      </c>
      <c r="B135" s="85">
        <v>200</v>
      </c>
      <c r="C135" s="64" t="s">
        <v>307</v>
      </c>
      <c r="D135" s="165">
        <f>D136</f>
        <v>882892.98</v>
      </c>
      <c r="E135" s="165">
        <f>E136</f>
        <v>189956.36</v>
      </c>
      <c r="F135" s="165">
        <f>F136</f>
        <v>692936.62</v>
      </c>
      <c r="H135" s="16"/>
      <c r="I135" s="16"/>
      <c r="J135" s="16"/>
    </row>
    <row r="136" spans="1:10" ht="12.75">
      <c r="A136" s="74" t="s">
        <v>464</v>
      </c>
      <c r="B136" s="85">
        <v>200</v>
      </c>
      <c r="C136" s="64" t="s">
        <v>308</v>
      </c>
      <c r="D136" s="165">
        <f>D137+D143</f>
        <v>882892.98</v>
      </c>
      <c r="E136" s="165">
        <f>E137+E143</f>
        <v>189956.36</v>
      </c>
      <c r="F136" s="165">
        <f>F137+F143</f>
        <v>692936.62</v>
      </c>
      <c r="H136" s="16"/>
      <c r="I136" s="16"/>
      <c r="J136" s="16"/>
    </row>
    <row r="137" spans="1:10" ht="12.75">
      <c r="A137" s="74" t="s">
        <v>545</v>
      </c>
      <c r="B137" s="85">
        <v>200</v>
      </c>
      <c r="C137" s="64" t="s">
        <v>419</v>
      </c>
      <c r="D137" s="165">
        <f>SUM(D138:D142)</f>
        <v>301000</v>
      </c>
      <c r="E137" s="165">
        <f>SUM(E138:E142)</f>
        <v>143956.36</v>
      </c>
      <c r="F137" s="165">
        <f>SUM(F138:F142)</f>
        <v>157043.64</v>
      </c>
      <c r="H137" s="16"/>
      <c r="I137" s="16"/>
      <c r="J137" s="16"/>
    </row>
    <row r="138" spans="1:10" ht="12.75">
      <c r="A138" s="74" t="s">
        <v>546</v>
      </c>
      <c r="B138" s="85">
        <v>200</v>
      </c>
      <c r="C138" s="64" t="s">
        <v>376</v>
      </c>
      <c r="D138" s="102"/>
      <c r="E138" s="102">
        <v>0</v>
      </c>
      <c r="F138" s="167">
        <f>D138-E138</f>
        <v>0</v>
      </c>
      <c r="H138" s="16"/>
      <c r="I138" s="16"/>
      <c r="J138" s="16"/>
    </row>
    <row r="139" spans="1:10" ht="12.75">
      <c r="A139" s="74" t="s">
        <v>554</v>
      </c>
      <c r="B139" s="85">
        <v>200</v>
      </c>
      <c r="C139" s="64" t="s">
        <v>375</v>
      </c>
      <c r="D139" s="102">
        <v>0</v>
      </c>
      <c r="E139" s="102"/>
      <c r="F139" s="167">
        <f>D139-E139</f>
        <v>0</v>
      </c>
      <c r="H139" s="16"/>
      <c r="I139" s="16"/>
      <c r="J139" s="16"/>
    </row>
    <row r="140" spans="1:10" ht="12.75">
      <c r="A140" s="74" t="s">
        <v>547</v>
      </c>
      <c r="B140" s="85">
        <v>200</v>
      </c>
      <c r="C140" s="64" t="s">
        <v>420</v>
      </c>
      <c r="D140" s="102">
        <v>72000</v>
      </c>
      <c r="E140" s="102">
        <f>23252+25812</f>
        <v>49064</v>
      </c>
      <c r="F140" s="167">
        <f aca="true" t="shared" si="10" ref="F140:F154">D140-E140</f>
        <v>22936</v>
      </c>
      <c r="H140" s="16"/>
      <c r="I140" s="16"/>
      <c r="J140" s="16"/>
    </row>
    <row r="141" spans="1:10" ht="12.75">
      <c r="A141" s="74" t="s">
        <v>548</v>
      </c>
      <c r="B141" s="85">
        <v>200</v>
      </c>
      <c r="C141" s="64" t="s">
        <v>421</v>
      </c>
      <c r="D141" s="102">
        <v>229000</v>
      </c>
      <c r="E141" s="102">
        <f>64219.18+13197.18+14896.5+2579.5</f>
        <v>94892.36</v>
      </c>
      <c r="F141" s="167">
        <f t="shared" si="10"/>
        <v>134107.64</v>
      </c>
      <c r="H141" s="16"/>
      <c r="I141" s="16"/>
      <c r="J141" s="16"/>
    </row>
    <row r="142" spans="1:10" ht="12.75">
      <c r="A142" s="74" t="s">
        <v>549</v>
      </c>
      <c r="B142" s="85">
        <v>200</v>
      </c>
      <c r="C142" s="64" t="s">
        <v>496</v>
      </c>
      <c r="D142" s="102">
        <v>0</v>
      </c>
      <c r="E142" s="102">
        <v>0</v>
      </c>
      <c r="F142" s="167">
        <f t="shared" si="10"/>
        <v>0</v>
      </c>
      <c r="H142" s="16"/>
      <c r="I142" s="16"/>
      <c r="J142" s="16"/>
    </row>
    <row r="143" spans="1:10" ht="22.5" customHeight="1">
      <c r="A143" s="74" t="s">
        <v>550</v>
      </c>
      <c r="B143" s="85">
        <v>200</v>
      </c>
      <c r="C143" s="122" t="s">
        <v>422</v>
      </c>
      <c r="D143" s="165">
        <f>SUM(D144:D147)</f>
        <v>581892.98</v>
      </c>
      <c r="E143" s="165">
        <f>SUM(E144:E147)</f>
        <v>46000</v>
      </c>
      <c r="F143" s="165">
        <f>SUM(F144:F147)</f>
        <v>535892.98</v>
      </c>
      <c r="H143" s="16"/>
      <c r="I143" s="16"/>
      <c r="J143" s="16"/>
    </row>
    <row r="144" spans="1:10" ht="15.75" customHeight="1">
      <c r="A144" s="74" t="s">
        <v>551</v>
      </c>
      <c r="B144" s="85">
        <v>200</v>
      </c>
      <c r="C144" s="64" t="s">
        <v>780</v>
      </c>
      <c r="D144" s="102">
        <v>0</v>
      </c>
      <c r="E144" s="102">
        <v>0</v>
      </c>
      <c r="F144" s="181">
        <f>D144-E144</f>
        <v>0</v>
      </c>
      <c r="H144" s="16"/>
      <c r="I144" s="16"/>
      <c r="J144" s="16"/>
    </row>
    <row r="145" spans="1:10" ht="18" customHeight="1">
      <c r="A145" s="74" t="s">
        <v>551</v>
      </c>
      <c r="B145" s="85">
        <v>200</v>
      </c>
      <c r="C145" s="64" t="s">
        <v>773</v>
      </c>
      <c r="D145" s="102">
        <f>40000</f>
        <v>40000</v>
      </c>
      <c r="E145" s="102">
        <v>10000</v>
      </c>
      <c r="F145" s="167">
        <f t="shared" si="10"/>
        <v>30000</v>
      </c>
      <c r="H145" s="16"/>
      <c r="I145" s="16"/>
      <c r="J145" s="16"/>
    </row>
    <row r="146" spans="1:10" ht="16.5" customHeight="1">
      <c r="A146" s="74" t="s">
        <v>551</v>
      </c>
      <c r="B146" s="85">
        <v>200</v>
      </c>
      <c r="C146" s="64" t="s">
        <v>774</v>
      </c>
      <c r="D146" s="102">
        <f>508045-10000</f>
        <v>498045</v>
      </c>
      <c r="E146" s="102">
        <v>36000</v>
      </c>
      <c r="F146" s="167">
        <f t="shared" si="10"/>
        <v>462045</v>
      </c>
      <c r="H146" s="16"/>
      <c r="I146" s="16"/>
      <c r="J146" s="16"/>
    </row>
    <row r="147" spans="1:10" ht="17.25" customHeight="1">
      <c r="A147" s="74" t="s">
        <v>551</v>
      </c>
      <c r="B147" s="85">
        <v>200</v>
      </c>
      <c r="C147" s="64" t="s">
        <v>781</v>
      </c>
      <c r="D147" s="102">
        <f>35441+0.98+15000-3000-4200+600+6</f>
        <v>43847.98</v>
      </c>
      <c r="E147" s="102">
        <v>0</v>
      </c>
      <c r="F147" s="167">
        <f t="shared" si="10"/>
        <v>43847.98</v>
      </c>
      <c r="H147" s="16"/>
      <c r="I147" s="16"/>
      <c r="J147" s="16"/>
    </row>
    <row r="148" spans="1:10" ht="22.5">
      <c r="A148" s="74" t="s">
        <v>373</v>
      </c>
      <c r="B148" s="85">
        <v>200</v>
      </c>
      <c r="C148" s="64" t="s">
        <v>7</v>
      </c>
      <c r="D148" s="102"/>
      <c r="E148" s="102"/>
      <c r="F148" s="167">
        <f t="shared" si="10"/>
        <v>0</v>
      </c>
      <c r="H148" s="16"/>
      <c r="I148" s="16"/>
      <c r="J148" s="16"/>
    </row>
    <row r="149" spans="1:10" ht="27" customHeight="1">
      <c r="A149" s="74" t="s">
        <v>426</v>
      </c>
      <c r="B149" s="85">
        <v>200</v>
      </c>
      <c r="C149" s="64" t="s">
        <v>195</v>
      </c>
      <c r="D149" s="165">
        <f>D150+D152</f>
        <v>56000</v>
      </c>
      <c r="E149" s="165">
        <f>E150+E152</f>
        <v>30193.38</v>
      </c>
      <c r="F149" s="167">
        <f t="shared" si="10"/>
        <v>25806.62</v>
      </c>
      <c r="H149" s="16"/>
      <c r="I149" s="16"/>
      <c r="J149" s="16"/>
    </row>
    <row r="150" spans="1:10" ht="27" customHeight="1">
      <c r="A150" s="74" t="s">
        <v>193</v>
      </c>
      <c r="B150" s="85">
        <v>200</v>
      </c>
      <c r="C150" s="64" t="s">
        <v>194</v>
      </c>
      <c r="D150" s="99">
        <f>D151</f>
        <v>0</v>
      </c>
      <c r="E150" s="99">
        <f>E151</f>
        <v>0</v>
      </c>
      <c r="F150" s="167">
        <f t="shared" si="10"/>
        <v>0</v>
      </c>
      <c r="H150" s="16"/>
      <c r="I150" s="16"/>
      <c r="J150" s="16"/>
    </row>
    <row r="151" spans="1:10" ht="31.5" customHeight="1">
      <c r="A151" s="74" t="s">
        <v>192</v>
      </c>
      <c r="B151" s="85">
        <v>200</v>
      </c>
      <c r="C151" s="64" t="s">
        <v>184</v>
      </c>
      <c r="D151" s="102">
        <v>0</v>
      </c>
      <c r="E151" s="102">
        <v>0</v>
      </c>
      <c r="F151" s="167">
        <f t="shared" si="10"/>
        <v>0</v>
      </c>
      <c r="H151" s="16"/>
      <c r="I151" s="16"/>
      <c r="J151" s="16"/>
    </row>
    <row r="152" spans="1:10" ht="27" customHeight="1">
      <c r="A152" s="74" t="s">
        <v>191</v>
      </c>
      <c r="B152" s="85">
        <v>200</v>
      </c>
      <c r="C152" s="64" t="s">
        <v>377</v>
      </c>
      <c r="D152" s="99">
        <f>SUM(D153:D155)</f>
        <v>56000</v>
      </c>
      <c r="E152" s="99">
        <f>SUM(E153:E155)</f>
        <v>30193.38</v>
      </c>
      <c r="F152" s="167">
        <f t="shared" si="10"/>
        <v>25806.62</v>
      </c>
      <c r="H152" s="16"/>
      <c r="I152" s="16"/>
      <c r="J152" s="16"/>
    </row>
    <row r="153" spans="1:10" ht="27" customHeight="1">
      <c r="A153" s="74" t="s">
        <v>86</v>
      </c>
      <c r="B153" s="85">
        <v>200</v>
      </c>
      <c r="C153" s="64" t="s">
        <v>183</v>
      </c>
      <c r="D153" s="102">
        <v>40000</v>
      </c>
      <c r="E153" s="102">
        <v>23169</v>
      </c>
      <c r="F153" s="167">
        <f t="shared" si="10"/>
        <v>16831</v>
      </c>
      <c r="H153" s="16"/>
      <c r="I153" s="16"/>
      <c r="J153" s="16"/>
    </row>
    <row r="154" spans="1:10" ht="27" customHeight="1">
      <c r="A154" s="74" t="s">
        <v>373</v>
      </c>
      <c r="B154" s="85">
        <v>200</v>
      </c>
      <c r="C154" s="64" t="s">
        <v>500</v>
      </c>
      <c r="D154" s="102">
        <f>3000</f>
        <v>3000</v>
      </c>
      <c r="E154" s="102">
        <v>0</v>
      </c>
      <c r="F154" s="167">
        <f t="shared" si="10"/>
        <v>3000</v>
      </c>
      <c r="H154" s="16"/>
      <c r="I154" s="16"/>
      <c r="J154" s="16"/>
    </row>
    <row r="155" spans="1:10" ht="16.5" customHeight="1">
      <c r="A155" s="74" t="s">
        <v>190</v>
      </c>
      <c r="B155" s="85">
        <v>200</v>
      </c>
      <c r="C155" s="64" t="s">
        <v>728</v>
      </c>
      <c r="D155" s="165">
        <f>SUM(D156)</f>
        <v>13000</v>
      </c>
      <c r="E155" s="165">
        <f>SUM(E156)</f>
        <v>7024.38</v>
      </c>
      <c r="F155" s="165">
        <f>SUM(F156)</f>
        <v>5975.62</v>
      </c>
      <c r="H155" s="16"/>
      <c r="I155" s="16"/>
      <c r="J155" s="16"/>
    </row>
    <row r="156" spans="1:10" ht="18" customHeight="1">
      <c r="A156" s="74" t="s">
        <v>190</v>
      </c>
      <c r="B156" s="85">
        <v>200</v>
      </c>
      <c r="C156" s="64" t="s">
        <v>497</v>
      </c>
      <c r="D156" s="102">
        <f>3000+10000</f>
        <v>13000</v>
      </c>
      <c r="E156" s="102">
        <v>7024.38</v>
      </c>
      <c r="F156" s="167">
        <f>D156-E156</f>
        <v>5975.62</v>
      </c>
      <c r="H156" s="16"/>
      <c r="I156" s="16"/>
      <c r="J156" s="16"/>
    </row>
    <row r="157" spans="1:10" ht="73.5" customHeight="1" hidden="1">
      <c r="A157" s="74" t="s">
        <v>263</v>
      </c>
      <c r="B157" s="85">
        <v>200</v>
      </c>
      <c r="C157" s="64" t="s">
        <v>264</v>
      </c>
      <c r="D157" s="165">
        <f>D158</f>
        <v>0</v>
      </c>
      <c r="E157" s="165">
        <f>E158</f>
        <v>0</v>
      </c>
      <c r="F157" s="167">
        <f aca="true" t="shared" si="11" ref="F157:F204">D157-E157</f>
        <v>0</v>
      </c>
      <c r="H157" s="16"/>
      <c r="I157" s="16"/>
      <c r="J157" s="16"/>
    </row>
    <row r="158" spans="1:10" ht="0.75" customHeight="1" hidden="1">
      <c r="A158" s="74" t="s">
        <v>189</v>
      </c>
      <c r="B158" s="85">
        <v>200</v>
      </c>
      <c r="C158" s="64" t="s">
        <v>265</v>
      </c>
      <c r="D158" s="165">
        <f>D159</f>
        <v>0</v>
      </c>
      <c r="E158" s="165">
        <f>E159</f>
        <v>0</v>
      </c>
      <c r="F158" s="166">
        <f t="shared" si="11"/>
        <v>0</v>
      </c>
      <c r="G158" s="19"/>
      <c r="H158" s="16"/>
      <c r="I158" s="16"/>
      <c r="J158" s="16"/>
    </row>
    <row r="159" spans="1:10" ht="1.5" customHeight="1" hidden="1">
      <c r="A159" s="74" t="s">
        <v>266</v>
      </c>
      <c r="B159" s="85">
        <v>200</v>
      </c>
      <c r="C159" s="64" t="s">
        <v>267</v>
      </c>
      <c r="D159" s="102">
        <v>0</v>
      </c>
      <c r="E159" s="102">
        <v>0</v>
      </c>
      <c r="F159" s="166">
        <f t="shared" si="11"/>
        <v>0</v>
      </c>
      <c r="H159" s="16"/>
      <c r="I159" s="16"/>
      <c r="J159" s="16"/>
    </row>
    <row r="160" spans="1:10" ht="19.5" customHeight="1">
      <c r="A160" s="82" t="s">
        <v>672</v>
      </c>
      <c r="B160" s="174">
        <v>200</v>
      </c>
      <c r="C160" s="175" t="s">
        <v>732</v>
      </c>
      <c r="D160" s="176">
        <f aca="true" t="shared" si="12" ref="D160:F162">D161</f>
        <v>80754</v>
      </c>
      <c r="E160" s="176">
        <f t="shared" si="12"/>
        <v>13788.18</v>
      </c>
      <c r="F160" s="176">
        <f t="shared" si="12"/>
        <v>66965.82</v>
      </c>
      <c r="G160" s="157"/>
      <c r="H160" s="16"/>
      <c r="I160" s="16"/>
      <c r="J160" s="16"/>
    </row>
    <row r="161" spans="1:10" ht="28.5" customHeight="1">
      <c r="A161" s="86" t="s">
        <v>673</v>
      </c>
      <c r="B161" s="85">
        <v>200</v>
      </c>
      <c r="C161" s="64" t="s">
        <v>731</v>
      </c>
      <c r="D161" s="165">
        <f t="shared" si="12"/>
        <v>80754</v>
      </c>
      <c r="E161" s="165">
        <f t="shared" si="12"/>
        <v>13788.18</v>
      </c>
      <c r="F161" s="165">
        <f t="shared" si="12"/>
        <v>66965.82</v>
      </c>
      <c r="H161" s="16"/>
      <c r="I161" s="16"/>
      <c r="J161" s="16"/>
    </row>
    <row r="162" spans="1:10" ht="24.75" customHeight="1">
      <c r="A162" s="74" t="s">
        <v>472</v>
      </c>
      <c r="B162" s="85">
        <v>200</v>
      </c>
      <c r="C162" s="64" t="s">
        <v>730</v>
      </c>
      <c r="D162" s="165">
        <f t="shared" si="12"/>
        <v>80754</v>
      </c>
      <c r="E162" s="165">
        <f t="shared" si="12"/>
        <v>13788.18</v>
      </c>
      <c r="F162" s="165">
        <f t="shared" si="12"/>
        <v>66965.82</v>
      </c>
      <c r="H162" s="16"/>
      <c r="I162" s="16"/>
      <c r="J162" s="16"/>
    </row>
    <row r="163" spans="1:10" ht="34.5" customHeight="1">
      <c r="A163" s="74" t="s">
        <v>507</v>
      </c>
      <c r="B163" s="85">
        <v>200</v>
      </c>
      <c r="C163" s="64" t="s">
        <v>730</v>
      </c>
      <c r="D163" s="165">
        <f>D164+D180+D171</f>
        <v>80754</v>
      </c>
      <c r="E163" s="165">
        <f>E164+E180+E171</f>
        <v>13788.18</v>
      </c>
      <c r="F163" s="165">
        <f>F164+F180</f>
        <v>66965.82</v>
      </c>
      <c r="H163" s="16"/>
      <c r="I163" s="16"/>
      <c r="J163" s="16"/>
    </row>
    <row r="164" spans="1:10" ht="47.25" customHeight="1">
      <c r="A164" s="74" t="s">
        <v>242</v>
      </c>
      <c r="B164" s="85">
        <v>200</v>
      </c>
      <c r="C164" s="64" t="s">
        <v>729</v>
      </c>
      <c r="D164" s="165">
        <f>D165</f>
        <v>56850</v>
      </c>
      <c r="E164" s="165">
        <f aca="true" t="shared" si="13" ref="D164:F165">E165</f>
        <v>13788.18</v>
      </c>
      <c r="F164" s="165">
        <f t="shared" si="13"/>
        <v>43061.82</v>
      </c>
      <c r="H164" s="16"/>
      <c r="I164" s="16"/>
      <c r="J164" s="16"/>
    </row>
    <row r="165" spans="1:10" ht="81.75" customHeight="1">
      <c r="A165" s="74" t="s">
        <v>423</v>
      </c>
      <c r="B165" s="85">
        <v>200</v>
      </c>
      <c r="C165" s="64" t="s">
        <v>733</v>
      </c>
      <c r="D165" s="165">
        <f t="shared" si="13"/>
        <v>56850</v>
      </c>
      <c r="E165" s="165">
        <f t="shared" si="13"/>
        <v>13788.18</v>
      </c>
      <c r="F165" s="165">
        <f t="shared" si="13"/>
        <v>43061.82</v>
      </c>
      <c r="H165" s="16"/>
      <c r="I165" s="16"/>
      <c r="J165" s="16"/>
    </row>
    <row r="166" spans="1:10" ht="12.75">
      <c r="A166" s="74" t="s">
        <v>363</v>
      </c>
      <c r="B166" s="85">
        <v>200</v>
      </c>
      <c r="C166" s="64" t="s">
        <v>734</v>
      </c>
      <c r="D166" s="165">
        <f>D167</f>
        <v>56850</v>
      </c>
      <c r="E166" s="165">
        <f aca="true" t="shared" si="14" ref="D166:F167">E167</f>
        <v>13788.18</v>
      </c>
      <c r="F166" s="165">
        <f t="shared" si="14"/>
        <v>43061.82</v>
      </c>
      <c r="H166" s="16"/>
      <c r="I166" s="16"/>
      <c r="J166" s="16"/>
    </row>
    <row r="167" spans="1:10" ht="12.75">
      <c r="A167" s="74" t="s">
        <v>464</v>
      </c>
      <c r="B167" s="85">
        <v>200</v>
      </c>
      <c r="C167" s="64" t="s">
        <v>735</v>
      </c>
      <c r="D167" s="165">
        <f t="shared" si="14"/>
        <v>56850</v>
      </c>
      <c r="E167" s="165">
        <f t="shared" si="14"/>
        <v>13788.18</v>
      </c>
      <c r="F167" s="167">
        <f t="shared" si="11"/>
        <v>43061.82</v>
      </c>
      <c r="H167" s="16"/>
      <c r="I167" s="16"/>
      <c r="J167" s="16"/>
    </row>
    <row r="168" spans="1:10" ht="23.25" customHeight="1">
      <c r="A168" s="74" t="s">
        <v>465</v>
      </c>
      <c r="B168" s="85">
        <v>200</v>
      </c>
      <c r="C168" s="64" t="s">
        <v>736</v>
      </c>
      <c r="D168" s="165">
        <f>D169+D170</f>
        <v>56850</v>
      </c>
      <c r="E168" s="165">
        <f>E169+E170</f>
        <v>13788.18</v>
      </c>
      <c r="F168" s="165">
        <f>F169+F170</f>
        <v>43061.82</v>
      </c>
      <c r="H168" s="16"/>
      <c r="I168" s="16"/>
      <c r="J168" s="16"/>
    </row>
    <row r="169" spans="1:10" ht="12.75">
      <c r="A169" s="74" t="s">
        <v>466</v>
      </c>
      <c r="B169" s="85">
        <v>200</v>
      </c>
      <c r="C169" s="64" t="s">
        <v>737</v>
      </c>
      <c r="D169" s="102">
        <v>43668</v>
      </c>
      <c r="E169" s="102">
        <v>10590</v>
      </c>
      <c r="F169" s="167">
        <f t="shared" si="11"/>
        <v>33078</v>
      </c>
      <c r="H169" s="16"/>
      <c r="I169" s="16"/>
      <c r="J169" s="16"/>
    </row>
    <row r="170" spans="1:10" ht="12.75">
      <c r="A170" s="74" t="s">
        <v>467</v>
      </c>
      <c r="B170" s="85">
        <v>200</v>
      </c>
      <c r="C170" s="64" t="s">
        <v>738</v>
      </c>
      <c r="D170" s="102">
        <v>13182</v>
      </c>
      <c r="E170" s="102">
        <v>3198.18</v>
      </c>
      <c r="F170" s="167">
        <f t="shared" si="11"/>
        <v>9983.82</v>
      </c>
      <c r="H170" s="16"/>
      <c r="I170" s="16"/>
      <c r="J170" s="16"/>
    </row>
    <row r="171" spans="1:10" ht="33" customHeight="1">
      <c r="A171" s="74" t="s">
        <v>361</v>
      </c>
      <c r="B171" s="85">
        <v>200</v>
      </c>
      <c r="C171" s="64" t="s">
        <v>739</v>
      </c>
      <c r="D171" s="165">
        <f>D172+D177</f>
        <v>0</v>
      </c>
      <c r="E171" s="165">
        <f>E172+E177</f>
        <v>0</v>
      </c>
      <c r="F171" s="167">
        <f t="shared" si="11"/>
        <v>0</v>
      </c>
      <c r="H171" s="16"/>
      <c r="I171" s="16"/>
      <c r="J171" s="16"/>
    </row>
    <row r="172" spans="1:10" ht="12.75">
      <c r="A172" s="74" t="s">
        <v>464</v>
      </c>
      <c r="B172" s="85">
        <v>200</v>
      </c>
      <c r="C172" s="64" t="s">
        <v>740</v>
      </c>
      <c r="D172" s="165">
        <f>D173</f>
        <v>0</v>
      </c>
      <c r="E172" s="165">
        <f>E173</f>
        <v>0</v>
      </c>
      <c r="F172" s="167">
        <f t="shared" si="11"/>
        <v>0</v>
      </c>
      <c r="H172" s="16"/>
      <c r="I172" s="16"/>
      <c r="J172" s="16"/>
    </row>
    <row r="173" spans="1:10" ht="12.75">
      <c r="A173" s="74" t="s">
        <v>545</v>
      </c>
      <c r="B173" s="85">
        <v>200</v>
      </c>
      <c r="C173" s="64" t="s">
        <v>741</v>
      </c>
      <c r="D173" s="165">
        <f>D174+D175+D176</f>
        <v>0</v>
      </c>
      <c r="E173" s="165">
        <f>E174+E175+E176</f>
        <v>0</v>
      </c>
      <c r="F173" s="167">
        <f t="shared" si="11"/>
        <v>0</v>
      </c>
      <c r="H173" s="16"/>
      <c r="I173" s="16"/>
      <c r="J173" s="16"/>
    </row>
    <row r="174" spans="1:10" ht="12.75">
      <c r="A174" s="74" t="s">
        <v>546</v>
      </c>
      <c r="B174" s="85">
        <v>200</v>
      </c>
      <c r="C174" s="64" t="s">
        <v>380</v>
      </c>
      <c r="D174" s="102">
        <v>0</v>
      </c>
      <c r="E174" s="102">
        <v>0</v>
      </c>
      <c r="F174" s="167">
        <f t="shared" si="11"/>
        <v>0</v>
      </c>
      <c r="H174" s="16"/>
      <c r="I174" s="16"/>
      <c r="J174" s="16"/>
    </row>
    <row r="175" spans="1:10" ht="12.75">
      <c r="A175" s="74" t="s">
        <v>547</v>
      </c>
      <c r="B175" s="85">
        <v>200</v>
      </c>
      <c r="C175" s="64" t="s">
        <v>0</v>
      </c>
      <c r="D175" s="102"/>
      <c r="E175" s="102"/>
      <c r="F175" s="167">
        <f t="shared" si="11"/>
        <v>0</v>
      </c>
      <c r="H175" s="16"/>
      <c r="I175" s="16"/>
      <c r="J175" s="16"/>
    </row>
    <row r="176" spans="1:10" ht="12.75">
      <c r="A176" s="74" t="s">
        <v>548</v>
      </c>
      <c r="B176" s="85">
        <v>200</v>
      </c>
      <c r="C176" s="64" t="s">
        <v>1</v>
      </c>
      <c r="D176" s="102"/>
      <c r="E176" s="102"/>
      <c r="F176" s="167">
        <f t="shared" si="11"/>
        <v>0</v>
      </c>
      <c r="H176" s="16"/>
      <c r="I176" s="16"/>
      <c r="J176" s="16"/>
    </row>
    <row r="177" spans="1:10" ht="12.75">
      <c r="A177" s="74" t="s">
        <v>550</v>
      </c>
      <c r="B177" s="85">
        <v>200</v>
      </c>
      <c r="C177" s="64" t="s">
        <v>2</v>
      </c>
      <c r="D177" s="165">
        <f>D178+D179</f>
        <v>0</v>
      </c>
      <c r="E177" s="165">
        <f>E178+E179</f>
        <v>0</v>
      </c>
      <c r="F177" s="167">
        <f t="shared" si="11"/>
        <v>0</v>
      </c>
      <c r="H177" s="16"/>
      <c r="I177" s="16"/>
      <c r="J177" s="16"/>
    </row>
    <row r="178" spans="1:10" ht="12.75">
      <c r="A178" s="74" t="s">
        <v>555</v>
      </c>
      <c r="B178" s="85">
        <v>200</v>
      </c>
      <c r="C178" s="64" t="s">
        <v>3</v>
      </c>
      <c r="D178" s="102">
        <v>0</v>
      </c>
      <c r="E178" s="102">
        <v>0</v>
      </c>
      <c r="F178" s="167">
        <f t="shared" si="11"/>
        <v>0</v>
      </c>
      <c r="H178" s="16"/>
      <c r="I178" s="16"/>
      <c r="J178" s="16"/>
    </row>
    <row r="179" spans="1:10" ht="27" customHeight="1">
      <c r="A179" s="74" t="s">
        <v>551</v>
      </c>
      <c r="B179" s="85">
        <v>200</v>
      </c>
      <c r="C179" s="64" t="s">
        <v>4</v>
      </c>
      <c r="D179" s="102"/>
      <c r="E179" s="102"/>
      <c r="F179" s="167">
        <f t="shared" si="11"/>
        <v>0</v>
      </c>
      <c r="H179" s="16"/>
      <c r="I179" s="16"/>
      <c r="J179" s="16"/>
    </row>
    <row r="180" spans="1:10" ht="24" customHeight="1">
      <c r="A180" s="74" t="s">
        <v>372</v>
      </c>
      <c r="B180" s="85">
        <v>200</v>
      </c>
      <c r="C180" s="64" t="s">
        <v>5</v>
      </c>
      <c r="D180" s="165">
        <f>D181+D189</f>
        <v>23904</v>
      </c>
      <c r="E180" s="165">
        <f>E181+E189</f>
        <v>0</v>
      </c>
      <c r="F180" s="165">
        <f>F181+F189</f>
        <v>23904</v>
      </c>
      <c r="H180" s="16"/>
      <c r="I180" s="16"/>
      <c r="J180" s="16"/>
    </row>
    <row r="181" spans="1:10" ht="12.75">
      <c r="A181" s="74" t="s">
        <v>464</v>
      </c>
      <c r="B181" s="85">
        <v>200</v>
      </c>
      <c r="C181" s="64" t="s">
        <v>6</v>
      </c>
      <c r="D181" s="165">
        <f>D182+D188</f>
        <v>13904</v>
      </c>
      <c r="E181" s="165">
        <f>E182+E188</f>
        <v>0</v>
      </c>
      <c r="F181" s="165">
        <f>F182+F188</f>
        <v>13904</v>
      </c>
      <c r="H181" s="16"/>
      <c r="I181" s="16"/>
      <c r="J181" s="16"/>
    </row>
    <row r="182" spans="1:10" ht="12.75">
      <c r="A182" s="74" t="s">
        <v>545</v>
      </c>
      <c r="B182" s="85">
        <v>200</v>
      </c>
      <c r="C182" s="64" t="s">
        <v>681</v>
      </c>
      <c r="D182" s="165">
        <f>D183+D184+D185+D186+D187</f>
        <v>13904</v>
      </c>
      <c r="E182" s="165">
        <f>E183+E184+E185+E186+E187</f>
        <v>0</v>
      </c>
      <c r="F182" s="165">
        <f>F183+F184+F185+F186+F187</f>
        <v>13904</v>
      </c>
      <c r="H182" s="16"/>
      <c r="I182" s="16"/>
      <c r="J182" s="16"/>
    </row>
    <row r="183" spans="1:10" ht="12.75">
      <c r="A183" s="74" t="s">
        <v>546</v>
      </c>
      <c r="B183" s="85">
        <v>200</v>
      </c>
      <c r="C183" s="64" t="s">
        <v>682</v>
      </c>
      <c r="D183" s="102">
        <v>0</v>
      </c>
      <c r="E183" s="102"/>
      <c r="F183" s="167">
        <f t="shared" si="11"/>
        <v>0</v>
      </c>
      <c r="H183" s="16"/>
      <c r="I183" s="16"/>
      <c r="J183" s="16"/>
    </row>
    <row r="184" spans="1:10" ht="12.75">
      <c r="A184" s="74" t="s">
        <v>556</v>
      </c>
      <c r="B184" s="85">
        <v>200</v>
      </c>
      <c r="C184" s="64" t="s">
        <v>683</v>
      </c>
      <c r="D184" s="102"/>
      <c r="E184" s="102"/>
      <c r="F184" s="167">
        <f t="shared" si="11"/>
        <v>0</v>
      </c>
      <c r="H184" s="16"/>
      <c r="I184" s="16"/>
      <c r="J184" s="16"/>
    </row>
    <row r="185" spans="1:10" ht="12.75">
      <c r="A185" s="74" t="s">
        <v>554</v>
      </c>
      <c r="B185" s="85">
        <v>200</v>
      </c>
      <c r="C185" s="64" t="s">
        <v>684</v>
      </c>
      <c r="D185" s="102">
        <f>13904</f>
        <v>13904</v>
      </c>
      <c r="E185" s="102"/>
      <c r="F185" s="167">
        <f t="shared" si="11"/>
        <v>13904</v>
      </c>
      <c r="H185" s="16"/>
      <c r="I185" s="16"/>
      <c r="J185" s="16"/>
    </row>
    <row r="186" spans="1:10" ht="12.75">
      <c r="A186" s="74" t="s">
        <v>547</v>
      </c>
      <c r="B186" s="85">
        <v>200</v>
      </c>
      <c r="C186" s="64" t="s">
        <v>685</v>
      </c>
      <c r="D186" s="102"/>
      <c r="E186" s="102"/>
      <c r="F186" s="167">
        <f t="shared" si="11"/>
        <v>0</v>
      </c>
      <c r="H186" s="16"/>
      <c r="I186" s="16"/>
      <c r="J186" s="16"/>
    </row>
    <row r="187" spans="1:10" ht="12.75">
      <c r="A187" s="74" t="s">
        <v>548</v>
      </c>
      <c r="B187" s="85">
        <v>200</v>
      </c>
      <c r="C187" s="64" t="s">
        <v>318</v>
      </c>
      <c r="D187" s="102"/>
      <c r="E187" s="102"/>
      <c r="F187" s="167">
        <f t="shared" si="11"/>
        <v>0</v>
      </c>
      <c r="H187" s="16"/>
      <c r="I187" s="16"/>
      <c r="J187" s="16"/>
    </row>
    <row r="188" spans="1:10" ht="12.75">
      <c r="A188" s="74" t="s">
        <v>549</v>
      </c>
      <c r="B188" s="85">
        <v>200</v>
      </c>
      <c r="C188" s="64" t="s">
        <v>319</v>
      </c>
      <c r="D188" s="102"/>
      <c r="E188" s="102"/>
      <c r="F188" s="167">
        <f t="shared" si="11"/>
        <v>0</v>
      </c>
      <c r="H188" s="16"/>
      <c r="I188" s="16"/>
      <c r="J188" s="16"/>
    </row>
    <row r="189" spans="1:10" ht="12.75">
      <c r="A189" s="74" t="s">
        <v>550</v>
      </c>
      <c r="B189" s="85">
        <v>200</v>
      </c>
      <c r="C189" s="64" t="s">
        <v>320</v>
      </c>
      <c r="D189" s="165">
        <f>D191</f>
        <v>10000</v>
      </c>
      <c r="E189" s="165">
        <f>E191</f>
        <v>0</v>
      </c>
      <c r="F189" s="165">
        <f>F191</f>
        <v>10000</v>
      </c>
      <c r="H189" s="16"/>
      <c r="I189" s="16"/>
      <c r="J189" s="16"/>
    </row>
    <row r="190" spans="1:10" ht="12.75">
      <c r="A190" s="74" t="s">
        <v>555</v>
      </c>
      <c r="B190" s="85">
        <v>200</v>
      </c>
      <c r="C190" s="64" t="s">
        <v>321</v>
      </c>
      <c r="D190" s="102"/>
      <c r="E190" s="102"/>
      <c r="F190" s="167">
        <f t="shared" si="11"/>
        <v>0</v>
      </c>
      <c r="H190" s="16"/>
      <c r="I190" s="16"/>
      <c r="J190" s="16"/>
    </row>
    <row r="191" spans="1:10" ht="22.5" customHeight="1">
      <c r="A191" s="74" t="s">
        <v>551</v>
      </c>
      <c r="B191" s="85">
        <v>200</v>
      </c>
      <c r="C191" s="64" t="s">
        <v>785</v>
      </c>
      <c r="D191" s="102">
        <v>10000</v>
      </c>
      <c r="E191" s="102">
        <v>0</v>
      </c>
      <c r="F191" s="167">
        <f t="shared" si="11"/>
        <v>10000</v>
      </c>
      <c r="H191" s="16"/>
      <c r="I191" s="16"/>
      <c r="J191" s="16"/>
    </row>
    <row r="192" spans="1:10" ht="21" customHeight="1">
      <c r="A192" s="86" t="s">
        <v>743</v>
      </c>
      <c r="B192" s="85">
        <v>200</v>
      </c>
      <c r="C192" s="100" t="s">
        <v>172</v>
      </c>
      <c r="D192" s="165">
        <f>D204+D211</f>
        <v>2000</v>
      </c>
      <c r="E192" s="165">
        <f>E204+E211</f>
        <v>0</v>
      </c>
      <c r="F192" s="165">
        <f>F204+F211</f>
        <v>2000</v>
      </c>
      <c r="H192" s="16"/>
      <c r="I192" s="16"/>
      <c r="J192" s="16"/>
    </row>
    <row r="193" spans="1:10" ht="3.75" customHeight="1" hidden="1">
      <c r="A193" s="86" t="s">
        <v>744</v>
      </c>
      <c r="B193" s="85">
        <v>200</v>
      </c>
      <c r="C193" s="64" t="s">
        <v>745</v>
      </c>
      <c r="D193" s="131"/>
      <c r="E193" s="131"/>
      <c r="F193" s="167">
        <f t="shared" si="11"/>
        <v>0</v>
      </c>
      <c r="H193" s="16"/>
      <c r="I193" s="16"/>
      <c r="J193" s="16"/>
    </row>
    <row r="194" spans="1:10" ht="33.75" hidden="1">
      <c r="A194" s="86" t="s">
        <v>746</v>
      </c>
      <c r="B194" s="85">
        <v>200</v>
      </c>
      <c r="C194" s="64" t="s">
        <v>473</v>
      </c>
      <c r="D194" s="131"/>
      <c r="E194" s="131"/>
      <c r="F194" s="167">
        <f t="shared" si="11"/>
        <v>0</v>
      </c>
      <c r="H194" s="16"/>
      <c r="I194" s="16"/>
      <c r="J194" s="16"/>
    </row>
    <row r="195" spans="1:10" ht="45" hidden="1">
      <c r="A195" s="74" t="s">
        <v>686</v>
      </c>
      <c r="B195" s="85">
        <v>200</v>
      </c>
      <c r="C195" s="64" t="s">
        <v>474</v>
      </c>
      <c r="D195" s="131"/>
      <c r="E195" s="131"/>
      <c r="F195" s="167">
        <f t="shared" si="11"/>
        <v>0</v>
      </c>
      <c r="H195" s="16"/>
      <c r="I195" s="16"/>
      <c r="J195" s="16"/>
    </row>
    <row r="196" spans="1:10" ht="22.5" hidden="1">
      <c r="A196" s="74" t="s">
        <v>372</v>
      </c>
      <c r="B196" s="85">
        <v>200</v>
      </c>
      <c r="C196" s="64" t="s">
        <v>475</v>
      </c>
      <c r="D196" s="131"/>
      <c r="E196" s="131"/>
      <c r="F196" s="167">
        <f t="shared" si="11"/>
        <v>0</v>
      </c>
      <c r="H196" s="16"/>
      <c r="I196" s="16"/>
      <c r="J196" s="16"/>
    </row>
    <row r="197" spans="1:10" ht="12.75" hidden="1">
      <c r="A197" s="74" t="s">
        <v>550</v>
      </c>
      <c r="B197" s="85">
        <v>200</v>
      </c>
      <c r="C197" s="64" t="s">
        <v>505</v>
      </c>
      <c r="D197" s="131"/>
      <c r="E197" s="131"/>
      <c r="F197" s="167">
        <f t="shared" si="11"/>
        <v>0</v>
      </c>
      <c r="H197" s="16"/>
      <c r="I197" s="16"/>
      <c r="J197" s="16"/>
    </row>
    <row r="198" spans="1:10" ht="22.5" hidden="1">
      <c r="A198" s="74" t="s">
        <v>551</v>
      </c>
      <c r="B198" s="85">
        <v>200</v>
      </c>
      <c r="C198" s="64" t="s">
        <v>506</v>
      </c>
      <c r="D198" s="102"/>
      <c r="E198" s="102"/>
      <c r="F198" s="167">
        <f t="shared" si="11"/>
        <v>0</v>
      </c>
      <c r="H198" s="16"/>
      <c r="I198" s="16"/>
      <c r="J198" s="16"/>
    </row>
    <row r="199" spans="1:10" ht="12.75" hidden="1">
      <c r="A199" s="86" t="s">
        <v>578</v>
      </c>
      <c r="B199" s="85">
        <v>200</v>
      </c>
      <c r="C199" s="64" t="s">
        <v>620</v>
      </c>
      <c r="D199" s="131"/>
      <c r="E199" s="131"/>
      <c r="F199" s="167">
        <f t="shared" si="11"/>
        <v>0</v>
      </c>
      <c r="H199" s="16"/>
      <c r="I199" s="16"/>
      <c r="J199" s="16"/>
    </row>
    <row r="200" spans="1:10" ht="67.5" hidden="1">
      <c r="A200" s="74" t="s">
        <v>615</v>
      </c>
      <c r="B200" s="85">
        <v>200</v>
      </c>
      <c r="C200" s="64" t="s">
        <v>616</v>
      </c>
      <c r="D200" s="131"/>
      <c r="E200" s="131"/>
      <c r="F200" s="167">
        <f t="shared" si="11"/>
        <v>0</v>
      </c>
      <c r="H200" s="16"/>
      <c r="I200" s="16"/>
      <c r="J200" s="16"/>
    </row>
    <row r="201" spans="1:10" ht="22.5" hidden="1">
      <c r="A201" s="74" t="s">
        <v>372</v>
      </c>
      <c r="B201" s="85">
        <v>200</v>
      </c>
      <c r="C201" s="64" t="s">
        <v>617</v>
      </c>
      <c r="D201" s="131"/>
      <c r="E201" s="131"/>
      <c r="F201" s="167">
        <f t="shared" si="11"/>
        <v>0</v>
      </c>
      <c r="H201" s="16"/>
      <c r="I201" s="16"/>
      <c r="J201" s="16"/>
    </row>
    <row r="202" spans="1:10" ht="12.75" hidden="1">
      <c r="A202" s="74" t="s">
        <v>545</v>
      </c>
      <c r="B202" s="85">
        <v>200</v>
      </c>
      <c r="C202" s="64" t="s">
        <v>618</v>
      </c>
      <c r="D202" s="131"/>
      <c r="E202" s="131"/>
      <c r="F202" s="167">
        <f t="shared" si="11"/>
        <v>0</v>
      </c>
      <c r="H202" s="16"/>
      <c r="I202" s="16"/>
      <c r="J202" s="16"/>
    </row>
    <row r="203" spans="1:10" ht="12.75" hidden="1">
      <c r="A203" s="74" t="s">
        <v>548</v>
      </c>
      <c r="B203" s="85">
        <v>200</v>
      </c>
      <c r="C203" s="64" t="s">
        <v>749</v>
      </c>
      <c r="D203" s="102"/>
      <c r="E203" s="102"/>
      <c r="F203" s="167">
        <f t="shared" si="11"/>
        <v>0</v>
      </c>
      <c r="H203" s="16"/>
      <c r="I203" s="16"/>
      <c r="J203" s="16"/>
    </row>
    <row r="204" spans="1:10" ht="50.25" customHeight="1">
      <c r="A204" s="87" t="s">
        <v>744</v>
      </c>
      <c r="B204" s="85">
        <v>200</v>
      </c>
      <c r="C204" s="64" t="s">
        <v>569</v>
      </c>
      <c r="D204" s="165">
        <f>D205</f>
        <v>1000</v>
      </c>
      <c r="E204" s="165">
        <f>E205</f>
        <v>0</v>
      </c>
      <c r="F204" s="167">
        <f t="shared" si="11"/>
        <v>1000</v>
      </c>
      <c r="H204" s="16"/>
      <c r="I204" s="16"/>
      <c r="J204" s="16"/>
    </row>
    <row r="205" spans="1:10" ht="25.5" customHeight="1">
      <c r="A205" s="87" t="s">
        <v>565</v>
      </c>
      <c r="B205" s="85">
        <v>200</v>
      </c>
      <c r="C205" s="64" t="s">
        <v>566</v>
      </c>
      <c r="D205" s="181">
        <f>SUM(D209)</f>
        <v>1000</v>
      </c>
      <c r="E205" s="181">
        <f>SUM(E209)</f>
        <v>0</v>
      </c>
      <c r="F205" s="181">
        <f>SUM(F209)</f>
        <v>0</v>
      </c>
      <c r="H205" s="16"/>
      <c r="I205" s="16"/>
      <c r="J205" s="16"/>
    </row>
    <row r="206" spans="1:10" ht="39.75" customHeight="1">
      <c r="A206" s="82" t="s">
        <v>686</v>
      </c>
      <c r="B206" s="85">
        <v>200</v>
      </c>
      <c r="C206" s="64" t="s">
        <v>566</v>
      </c>
      <c r="D206" s="181">
        <v>1000</v>
      </c>
      <c r="E206" s="181">
        <v>1000</v>
      </c>
      <c r="F206" s="182">
        <v>0</v>
      </c>
      <c r="H206" s="16"/>
      <c r="I206" s="16"/>
      <c r="J206" s="16"/>
    </row>
    <row r="207" spans="1:10" ht="29.25" customHeight="1">
      <c r="A207" s="82" t="s">
        <v>372</v>
      </c>
      <c r="B207" s="85">
        <v>200</v>
      </c>
      <c r="C207" s="64" t="s">
        <v>567</v>
      </c>
      <c r="D207" s="181">
        <v>1000</v>
      </c>
      <c r="E207" s="181">
        <v>1000</v>
      </c>
      <c r="F207" s="182">
        <v>0</v>
      </c>
      <c r="H207" s="16"/>
      <c r="I207" s="16"/>
      <c r="J207" s="16"/>
    </row>
    <row r="208" spans="1:10" ht="23.25" customHeight="1">
      <c r="A208" s="82" t="s">
        <v>464</v>
      </c>
      <c r="B208" s="85">
        <v>200</v>
      </c>
      <c r="C208" s="64" t="s">
        <v>567</v>
      </c>
      <c r="D208" s="181">
        <f>D209</f>
        <v>1000</v>
      </c>
      <c r="E208" s="181">
        <f>E209</f>
        <v>0</v>
      </c>
      <c r="F208" s="181">
        <v>0</v>
      </c>
      <c r="H208" s="16"/>
      <c r="I208" s="16"/>
      <c r="J208" s="16"/>
    </row>
    <row r="209" spans="1:10" ht="23.25" customHeight="1">
      <c r="A209" s="82" t="s">
        <v>550</v>
      </c>
      <c r="B209" s="85">
        <v>200</v>
      </c>
      <c r="C209" s="64" t="s">
        <v>568</v>
      </c>
      <c r="D209" s="165">
        <f>D210</f>
        <v>1000</v>
      </c>
      <c r="E209" s="165">
        <f>E210</f>
        <v>0</v>
      </c>
      <c r="F209" s="165">
        <v>0</v>
      </c>
      <c r="H209" s="16"/>
      <c r="I209" s="16"/>
      <c r="J209" s="16"/>
    </row>
    <row r="210" spans="1:10" ht="24" customHeight="1">
      <c r="A210" s="82" t="s">
        <v>551</v>
      </c>
      <c r="B210" s="85">
        <v>200</v>
      </c>
      <c r="C210" s="64" t="s">
        <v>765</v>
      </c>
      <c r="D210" s="102">
        <v>1000</v>
      </c>
      <c r="E210" s="102">
        <v>0</v>
      </c>
      <c r="F210" s="167">
        <v>0</v>
      </c>
      <c r="H210" s="16"/>
      <c r="I210" s="16"/>
      <c r="J210" s="16"/>
    </row>
    <row r="211" spans="1:10" ht="19.5" customHeight="1">
      <c r="A211" s="86" t="s">
        <v>578</v>
      </c>
      <c r="B211" s="85">
        <v>200</v>
      </c>
      <c r="C211" s="64" t="s">
        <v>323</v>
      </c>
      <c r="D211" s="165">
        <f>D212</f>
        <v>1000</v>
      </c>
      <c r="E211" s="165">
        <f>E212</f>
        <v>0</v>
      </c>
      <c r="F211" s="165">
        <f>F212</f>
        <v>1000</v>
      </c>
      <c r="H211" s="16"/>
      <c r="I211" s="16"/>
      <c r="J211" s="16"/>
    </row>
    <row r="212" spans="1:10" ht="25.5" customHeight="1">
      <c r="A212" s="74" t="s">
        <v>425</v>
      </c>
      <c r="B212" s="85">
        <v>200</v>
      </c>
      <c r="C212" s="64" t="s">
        <v>322</v>
      </c>
      <c r="D212" s="165">
        <f>SUM(D224:D227)</f>
        <v>1000</v>
      </c>
      <c r="E212" s="165">
        <f>SUM(E224:E227)</f>
        <v>0</v>
      </c>
      <c r="F212" s="165">
        <f>SUM(F224:F227)</f>
        <v>1000</v>
      </c>
      <c r="H212" s="156"/>
      <c r="I212" s="16"/>
      <c r="J212" s="16"/>
    </row>
    <row r="213" spans="1:10" ht="15" customHeight="1">
      <c r="A213" s="74" t="s">
        <v>548</v>
      </c>
      <c r="B213" s="85">
        <v>200</v>
      </c>
      <c r="C213" s="64" t="s">
        <v>324</v>
      </c>
      <c r="D213" s="102"/>
      <c r="E213" s="102"/>
      <c r="F213" s="167">
        <f aca="true" t="shared" si="15" ref="F213:F249">D213-E213</f>
        <v>0</v>
      </c>
      <c r="H213" s="16"/>
      <c r="I213" s="16"/>
      <c r="J213" s="16"/>
    </row>
    <row r="214" spans="1:10" ht="33.75" hidden="1">
      <c r="A214" s="74" t="s">
        <v>39</v>
      </c>
      <c r="B214" s="85">
        <v>200</v>
      </c>
      <c r="C214" s="64" t="s">
        <v>476</v>
      </c>
      <c r="D214" s="102"/>
      <c r="E214" s="102"/>
      <c r="F214" s="167">
        <f t="shared" si="15"/>
        <v>0</v>
      </c>
      <c r="H214" s="16"/>
      <c r="I214" s="16"/>
      <c r="J214" s="16"/>
    </row>
    <row r="215" spans="1:10" ht="33.75" hidden="1">
      <c r="A215" s="74" t="s">
        <v>40</v>
      </c>
      <c r="B215" s="85">
        <v>200</v>
      </c>
      <c r="C215" s="64" t="s">
        <v>41</v>
      </c>
      <c r="D215" s="102"/>
      <c r="E215" s="102"/>
      <c r="F215" s="167">
        <f t="shared" si="15"/>
        <v>0</v>
      </c>
      <c r="H215" s="16"/>
      <c r="I215" s="16"/>
      <c r="J215" s="16"/>
    </row>
    <row r="216" spans="1:10" ht="45" hidden="1">
      <c r="A216" s="86" t="s">
        <v>40</v>
      </c>
      <c r="B216" s="85">
        <v>200</v>
      </c>
      <c r="C216" s="64" t="s">
        <v>41</v>
      </c>
      <c r="D216" s="102"/>
      <c r="E216" s="102"/>
      <c r="F216" s="167">
        <f t="shared" si="15"/>
        <v>0</v>
      </c>
      <c r="H216" s="16"/>
      <c r="I216" s="16"/>
      <c r="J216" s="16"/>
    </row>
    <row r="217" spans="1:10" ht="33.75" hidden="1">
      <c r="A217" s="86" t="s">
        <v>361</v>
      </c>
      <c r="B217" s="85">
        <v>200</v>
      </c>
      <c r="C217" s="64" t="s">
        <v>42</v>
      </c>
      <c r="D217" s="102"/>
      <c r="E217" s="102"/>
      <c r="F217" s="167">
        <f t="shared" si="15"/>
        <v>0</v>
      </c>
      <c r="H217" s="16"/>
      <c r="I217" s="16"/>
      <c r="J217" s="16"/>
    </row>
    <row r="218" spans="1:10" ht="12.75" hidden="1">
      <c r="A218" s="74" t="s">
        <v>464</v>
      </c>
      <c r="B218" s="85">
        <v>200</v>
      </c>
      <c r="C218" s="64" t="s">
        <v>43</v>
      </c>
      <c r="D218" s="102"/>
      <c r="E218" s="102"/>
      <c r="F218" s="167">
        <f t="shared" si="15"/>
        <v>0</v>
      </c>
      <c r="H218" s="16"/>
      <c r="I218" s="16"/>
      <c r="J218" s="16"/>
    </row>
    <row r="219" spans="1:10" ht="12.75" hidden="1">
      <c r="A219" s="74" t="s">
        <v>545</v>
      </c>
      <c r="B219" s="85">
        <v>200</v>
      </c>
      <c r="C219" s="64" t="s">
        <v>44</v>
      </c>
      <c r="D219" s="102"/>
      <c r="E219" s="102"/>
      <c r="F219" s="167">
        <f t="shared" si="15"/>
        <v>0</v>
      </c>
      <c r="H219" s="16"/>
      <c r="I219" s="16"/>
      <c r="J219" s="16"/>
    </row>
    <row r="220" spans="1:10" ht="12.75" hidden="1">
      <c r="A220" s="74" t="s">
        <v>546</v>
      </c>
      <c r="B220" s="85">
        <v>200</v>
      </c>
      <c r="C220" s="64" t="s">
        <v>45</v>
      </c>
      <c r="D220" s="102"/>
      <c r="E220" s="102"/>
      <c r="F220" s="167">
        <f t="shared" si="15"/>
        <v>0</v>
      </c>
      <c r="H220" s="16"/>
      <c r="I220" s="16"/>
      <c r="J220" s="16"/>
    </row>
    <row r="221" spans="1:10" ht="22.5" hidden="1">
      <c r="A221" s="74" t="s">
        <v>372</v>
      </c>
      <c r="B221" s="85">
        <v>200</v>
      </c>
      <c r="C221" s="64" t="s">
        <v>46</v>
      </c>
      <c r="D221" s="102"/>
      <c r="E221" s="102"/>
      <c r="F221" s="167">
        <f t="shared" si="15"/>
        <v>0</v>
      </c>
      <c r="H221" s="16"/>
      <c r="I221" s="16"/>
      <c r="J221" s="16"/>
    </row>
    <row r="222" spans="1:10" ht="12.75" hidden="1">
      <c r="A222" s="74" t="s">
        <v>464</v>
      </c>
      <c r="B222" s="85">
        <v>200</v>
      </c>
      <c r="C222" s="64" t="s">
        <v>47</v>
      </c>
      <c r="D222" s="102"/>
      <c r="E222" s="102"/>
      <c r="F222" s="167">
        <f t="shared" si="15"/>
        <v>0</v>
      </c>
      <c r="H222" s="16"/>
      <c r="I222" s="16"/>
      <c r="J222" s="16"/>
    </row>
    <row r="223" spans="1:10" ht="12.75" hidden="1">
      <c r="A223" s="74" t="s">
        <v>545</v>
      </c>
      <c r="B223" s="85">
        <v>200</v>
      </c>
      <c r="C223" s="64" t="s">
        <v>48</v>
      </c>
      <c r="D223" s="102"/>
      <c r="E223" s="102"/>
      <c r="F223" s="167">
        <f t="shared" si="15"/>
        <v>0</v>
      </c>
      <c r="H223" s="16"/>
      <c r="I223" s="16"/>
      <c r="J223" s="16"/>
    </row>
    <row r="224" spans="1:10" ht="12.75" hidden="1">
      <c r="A224" s="74" t="s">
        <v>554</v>
      </c>
      <c r="B224" s="85">
        <v>200</v>
      </c>
      <c r="C224" s="64" t="s">
        <v>49</v>
      </c>
      <c r="D224" s="102"/>
      <c r="E224" s="102"/>
      <c r="F224" s="167">
        <f t="shared" si="15"/>
        <v>0</v>
      </c>
      <c r="H224" s="16"/>
      <c r="I224" s="16"/>
      <c r="J224" s="16"/>
    </row>
    <row r="225" spans="1:10" ht="12.75" hidden="1">
      <c r="A225" s="74" t="s">
        <v>548</v>
      </c>
      <c r="B225" s="85">
        <v>200</v>
      </c>
      <c r="C225" s="64" t="s">
        <v>50</v>
      </c>
      <c r="D225" s="102"/>
      <c r="E225" s="102"/>
      <c r="F225" s="167">
        <f t="shared" si="15"/>
        <v>0</v>
      </c>
      <c r="H225" s="16"/>
      <c r="I225" s="16"/>
      <c r="J225" s="16"/>
    </row>
    <row r="226" spans="1:10" ht="17.25" customHeight="1">
      <c r="A226" s="74" t="s">
        <v>550</v>
      </c>
      <c r="B226" s="85">
        <v>200</v>
      </c>
      <c r="C226" s="64" t="s">
        <v>325</v>
      </c>
      <c r="D226" s="102"/>
      <c r="E226" s="102"/>
      <c r="F226" s="167">
        <f t="shared" si="15"/>
        <v>0</v>
      </c>
      <c r="H226" s="16"/>
      <c r="I226" s="16"/>
      <c r="J226" s="16"/>
    </row>
    <row r="227" spans="1:10" ht="17.25" customHeight="1">
      <c r="A227" s="74" t="s">
        <v>551</v>
      </c>
      <c r="B227" s="85">
        <v>200</v>
      </c>
      <c r="C227" s="64" t="s">
        <v>766</v>
      </c>
      <c r="D227" s="102">
        <v>1000</v>
      </c>
      <c r="E227" s="102">
        <v>0</v>
      </c>
      <c r="F227" s="167">
        <f t="shared" si="15"/>
        <v>1000</v>
      </c>
      <c r="H227" s="16"/>
      <c r="I227" s="16"/>
      <c r="J227" s="16"/>
    </row>
    <row r="228" spans="1:10" ht="16.5" customHeight="1">
      <c r="A228" s="86" t="s">
        <v>275</v>
      </c>
      <c r="B228" s="85">
        <v>200</v>
      </c>
      <c r="C228" s="100" t="s">
        <v>327</v>
      </c>
      <c r="D228" s="165">
        <f>D229+D237+D245+D253+D261</f>
        <v>1000</v>
      </c>
      <c r="E228" s="165">
        <f>E229+E237+E245+E253+E261</f>
        <v>0</v>
      </c>
      <c r="F228" s="167">
        <f t="shared" si="15"/>
        <v>1000</v>
      </c>
      <c r="H228" s="16"/>
      <c r="I228" s="16"/>
      <c r="J228" s="16"/>
    </row>
    <row r="229" spans="1:10" ht="19.5" customHeight="1" hidden="1">
      <c r="A229" s="86" t="s">
        <v>240</v>
      </c>
      <c r="B229" s="85">
        <v>200</v>
      </c>
      <c r="C229" s="64" t="s">
        <v>477</v>
      </c>
      <c r="D229" s="165">
        <f>D230</f>
        <v>0</v>
      </c>
      <c r="E229" s="165">
        <f>E230</f>
        <v>0</v>
      </c>
      <c r="F229" s="167">
        <f t="shared" si="15"/>
        <v>0</v>
      </c>
      <c r="H229" s="16"/>
      <c r="I229" s="16"/>
      <c r="J229" s="16"/>
    </row>
    <row r="230" spans="1:10" ht="57" customHeight="1" hidden="1">
      <c r="A230" s="74" t="s">
        <v>397</v>
      </c>
      <c r="B230" s="85">
        <v>200</v>
      </c>
      <c r="C230" s="64" t="s">
        <v>478</v>
      </c>
      <c r="D230" s="165">
        <f>D231</f>
        <v>0</v>
      </c>
      <c r="E230" s="165">
        <f>E231+E238</f>
        <v>0</v>
      </c>
      <c r="F230" s="167">
        <f t="shared" si="15"/>
        <v>0</v>
      </c>
      <c r="H230" s="16"/>
      <c r="I230" s="16"/>
      <c r="J230" s="16"/>
    </row>
    <row r="231" spans="1:10" ht="37.5" customHeight="1" hidden="1">
      <c r="A231" s="74" t="s">
        <v>639</v>
      </c>
      <c r="B231" s="85">
        <v>200</v>
      </c>
      <c r="C231" s="64" t="s">
        <v>638</v>
      </c>
      <c r="D231" s="165">
        <f>D232</f>
        <v>0</v>
      </c>
      <c r="E231" s="165">
        <f>E232</f>
        <v>0</v>
      </c>
      <c r="F231" s="167">
        <f t="shared" si="15"/>
        <v>0</v>
      </c>
      <c r="H231" s="16"/>
      <c r="I231" s="16"/>
      <c r="J231" s="16"/>
    </row>
    <row r="232" spans="1:10" ht="37.5" customHeight="1" hidden="1">
      <c r="A232" s="74" t="s">
        <v>641</v>
      </c>
      <c r="B232" s="85">
        <v>200</v>
      </c>
      <c r="C232" s="64" t="s">
        <v>640</v>
      </c>
      <c r="D232" s="165">
        <f>D235+D233</f>
        <v>0</v>
      </c>
      <c r="E232" s="165">
        <f>E235+E233</f>
        <v>0</v>
      </c>
      <c r="F232" s="167">
        <f t="shared" si="15"/>
        <v>0</v>
      </c>
      <c r="H232" s="16"/>
      <c r="I232" s="16"/>
      <c r="J232" s="16"/>
    </row>
    <row r="233" spans="1:10" ht="15" customHeight="1" hidden="1">
      <c r="A233" s="74" t="s">
        <v>464</v>
      </c>
      <c r="B233" s="85">
        <v>200</v>
      </c>
      <c r="C233" s="64" t="s">
        <v>642</v>
      </c>
      <c r="D233" s="165">
        <f>D234</f>
        <v>0</v>
      </c>
      <c r="E233" s="165">
        <f>E234</f>
        <v>0</v>
      </c>
      <c r="F233" s="167">
        <f t="shared" si="15"/>
        <v>0</v>
      </c>
      <c r="H233" s="16"/>
      <c r="I233" s="16"/>
      <c r="J233" s="16"/>
    </row>
    <row r="234" spans="1:10" ht="15" customHeight="1" hidden="1">
      <c r="A234" s="74" t="s">
        <v>570</v>
      </c>
      <c r="B234" s="85">
        <v>200</v>
      </c>
      <c r="C234" s="64" t="s">
        <v>643</v>
      </c>
      <c r="D234" s="165">
        <v>0</v>
      </c>
      <c r="E234" s="165">
        <v>0</v>
      </c>
      <c r="F234" s="167">
        <f t="shared" si="15"/>
        <v>0</v>
      </c>
      <c r="H234" s="16"/>
      <c r="I234" s="16"/>
      <c r="J234" s="16"/>
    </row>
    <row r="235" spans="1:10" ht="15" customHeight="1" hidden="1">
      <c r="A235" s="74" t="s">
        <v>550</v>
      </c>
      <c r="B235" s="85">
        <v>200</v>
      </c>
      <c r="C235" s="64" t="s">
        <v>644</v>
      </c>
      <c r="D235" s="165">
        <f>D236</f>
        <v>0</v>
      </c>
      <c r="E235" s="165">
        <f>E236</f>
        <v>0</v>
      </c>
      <c r="F235" s="167">
        <f t="shared" si="15"/>
        <v>0</v>
      </c>
      <c r="H235" s="16"/>
      <c r="I235" s="16"/>
      <c r="J235" s="16"/>
    </row>
    <row r="236" spans="1:10" ht="21" customHeight="1" hidden="1">
      <c r="A236" s="74" t="s">
        <v>555</v>
      </c>
      <c r="B236" s="85">
        <v>200</v>
      </c>
      <c r="C236" s="64" t="s">
        <v>645</v>
      </c>
      <c r="D236" s="165">
        <v>0</v>
      </c>
      <c r="E236" s="165"/>
      <c r="F236" s="167">
        <f t="shared" si="15"/>
        <v>0</v>
      </c>
      <c r="H236" s="16"/>
      <c r="I236" s="16"/>
      <c r="J236" s="16"/>
    </row>
    <row r="237" spans="1:10" ht="21" customHeight="1" hidden="1">
      <c r="A237" s="74" t="s">
        <v>276</v>
      </c>
      <c r="B237" s="85">
        <v>200</v>
      </c>
      <c r="C237" s="64" t="s">
        <v>277</v>
      </c>
      <c r="D237" s="165">
        <f>D238+D244</f>
        <v>0</v>
      </c>
      <c r="E237" s="165">
        <f>E238</f>
        <v>0</v>
      </c>
      <c r="F237" s="167">
        <f t="shared" si="15"/>
        <v>0</v>
      </c>
      <c r="H237" s="16"/>
      <c r="I237" s="16"/>
      <c r="J237" s="16"/>
    </row>
    <row r="238" spans="1:10" ht="37.5" customHeight="1" hidden="1">
      <c r="A238" s="74" t="s">
        <v>398</v>
      </c>
      <c r="B238" s="85">
        <v>200</v>
      </c>
      <c r="C238" s="64" t="s">
        <v>571</v>
      </c>
      <c r="D238" s="165">
        <f aca="true" t="shared" si="16" ref="D238:E242">D239</f>
        <v>0</v>
      </c>
      <c r="E238" s="165">
        <f t="shared" si="16"/>
        <v>0</v>
      </c>
      <c r="F238" s="167">
        <f t="shared" si="15"/>
        <v>0</v>
      </c>
      <c r="H238" s="16"/>
      <c r="I238" s="16"/>
      <c r="J238" s="16"/>
    </row>
    <row r="239" spans="1:10" ht="31.5" customHeight="1" hidden="1">
      <c r="A239" s="74" t="s">
        <v>425</v>
      </c>
      <c r="B239" s="85">
        <v>200</v>
      </c>
      <c r="C239" s="64" t="s">
        <v>572</v>
      </c>
      <c r="D239" s="165">
        <f t="shared" si="16"/>
        <v>0</v>
      </c>
      <c r="E239" s="165">
        <f t="shared" si="16"/>
        <v>0</v>
      </c>
      <c r="F239" s="167">
        <f t="shared" si="15"/>
        <v>0</v>
      </c>
      <c r="H239" s="16"/>
      <c r="I239" s="16"/>
      <c r="J239" s="16"/>
    </row>
    <row r="240" spans="1:10" ht="28.5" customHeight="1" hidden="1">
      <c r="A240" s="74" t="s">
        <v>372</v>
      </c>
      <c r="B240" s="85">
        <v>200</v>
      </c>
      <c r="C240" s="64" t="s">
        <v>572</v>
      </c>
      <c r="D240" s="165">
        <f t="shared" si="16"/>
        <v>0</v>
      </c>
      <c r="E240" s="165">
        <f t="shared" si="16"/>
        <v>0</v>
      </c>
      <c r="F240" s="167">
        <f t="shared" si="15"/>
        <v>0</v>
      </c>
      <c r="H240" s="16"/>
      <c r="I240" s="16"/>
      <c r="J240" s="16"/>
    </row>
    <row r="241" spans="1:10" ht="0.75" customHeight="1" hidden="1">
      <c r="A241" s="74" t="s">
        <v>464</v>
      </c>
      <c r="B241" s="85">
        <v>200</v>
      </c>
      <c r="C241" s="64" t="s">
        <v>573</v>
      </c>
      <c r="D241" s="165">
        <f t="shared" si="16"/>
        <v>0</v>
      </c>
      <c r="E241" s="165">
        <f t="shared" si="16"/>
        <v>0</v>
      </c>
      <c r="F241" s="167">
        <f t="shared" si="15"/>
        <v>0</v>
      </c>
      <c r="H241" s="16"/>
      <c r="I241" s="16"/>
      <c r="J241" s="16"/>
    </row>
    <row r="242" spans="1:10" ht="15" customHeight="1" hidden="1">
      <c r="A242" s="74" t="s">
        <v>545</v>
      </c>
      <c r="B242" s="85">
        <v>200</v>
      </c>
      <c r="C242" s="64" t="s">
        <v>574</v>
      </c>
      <c r="D242" s="165">
        <f t="shared" si="16"/>
        <v>0</v>
      </c>
      <c r="E242" s="165">
        <f t="shared" si="16"/>
        <v>0</v>
      </c>
      <c r="F242" s="167">
        <f t="shared" si="15"/>
        <v>0</v>
      </c>
      <c r="H242" s="16"/>
      <c r="I242" s="16"/>
      <c r="J242" s="16"/>
    </row>
    <row r="243" spans="1:10" ht="16.5" customHeight="1" hidden="1">
      <c r="A243" s="74" t="s">
        <v>548</v>
      </c>
      <c r="B243" s="85">
        <v>200</v>
      </c>
      <c r="C243" s="64" t="s">
        <v>575</v>
      </c>
      <c r="D243" s="165">
        <v>0</v>
      </c>
      <c r="E243" s="165"/>
      <c r="F243" s="167">
        <f t="shared" si="15"/>
        <v>0</v>
      </c>
      <c r="H243" s="16"/>
      <c r="I243" s="16"/>
      <c r="J243" s="16"/>
    </row>
    <row r="244" spans="1:10" ht="67.5" customHeight="1" hidden="1">
      <c r="A244" s="86" t="s">
        <v>400</v>
      </c>
      <c r="B244" s="85">
        <v>200</v>
      </c>
      <c r="C244" s="64" t="s">
        <v>399</v>
      </c>
      <c r="D244" s="165"/>
      <c r="E244" s="165">
        <f>E253</f>
        <v>0</v>
      </c>
      <c r="F244" s="167">
        <f t="shared" si="15"/>
        <v>0</v>
      </c>
      <c r="H244" s="16"/>
      <c r="I244" s="16"/>
      <c r="J244" s="16"/>
    </row>
    <row r="245" spans="1:10" ht="12.75" hidden="1">
      <c r="A245" s="86" t="s">
        <v>240</v>
      </c>
      <c r="B245" s="85">
        <v>200</v>
      </c>
      <c r="C245" s="64" t="s">
        <v>477</v>
      </c>
      <c r="D245" s="165">
        <f>D246+D250</f>
        <v>0</v>
      </c>
      <c r="E245" s="165">
        <f>E246+E250</f>
        <v>0</v>
      </c>
      <c r="F245" s="167">
        <f t="shared" si="15"/>
        <v>0</v>
      </c>
      <c r="H245" s="16"/>
      <c r="I245" s="16"/>
      <c r="J245" s="16"/>
    </row>
    <row r="246" spans="1:10" ht="33.75" customHeight="1" hidden="1">
      <c r="A246" s="86" t="s">
        <v>639</v>
      </c>
      <c r="B246" s="85">
        <v>200</v>
      </c>
      <c r="C246" s="64" t="s">
        <v>288</v>
      </c>
      <c r="D246" s="165">
        <f aca="true" t="shared" si="17" ref="D246:E248">D247</f>
        <v>0</v>
      </c>
      <c r="E246" s="165">
        <f t="shared" si="17"/>
        <v>0</v>
      </c>
      <c r="F246" s="167">
        <f t="shared" si="15"/>
        <v>0</v>
      </c>
      <c r="H246" s="16"/>
      <c r="I246" s="16"/>
      <c r="J246" s="16"/>
    </row>
    <row r="247" spans="1:10" ht="0.75" customHeight="1" hidden="1">
      <c r="A247" s="86" t="s">
        <v>641</v>
      </c>
      <c r="B247" s="85">
        <v>200</v>
      </c>
      <c r="C247" s="64" t="s">
        <v>289</v>
      </c>
      <c r="D247" s="165">
        <f t="shared" si="17"/>
        <v>0</v>
      </c>
      <c r="E247" s="165">
        <f t="shared" si="17"/>
        <v>0</v>
      </c>
      <c r="F247" s="167">
        <f t="shared" si="15"/>
        <v>0</v>
      </c>
      <c r="H247" s="16"/>
      <c r="I247" s="16"/>
      <c r="J247" s="16"/>
    </row>
    <row r="248" spans="1:10" ht="12.75">
      <c r="A248" s="86" t="s">
        <v>464</v>
      </c>
      <c r="B248" s="85">
        <v>200</v>
      </c>
      <c r="C248" s="64" t="s">
        <v>290</v>
      </c>
      <c r="D248" s="165">
        <f t="shared" si="17"/>
        <v>0</v>
      </c>
      <c r="E248" s="165">
        <f t="shared" si="17"/>
        <v>0</v>
      </c>
      <c r="F248" s="167">
        <f t="shared" si="15"/>
        <v>0</v>
      </c>
      <c r="H248" s="16"/>
      <c r="I248" s="16"/>
      <c r="J248" s="16"/>
    </row>
    <row r="249" spans="1:10" ht="12.75">
      <c r="A249" s="86" t="s">
        <v>570</v>
      </c>
      <c r="B249" s="85">
        <v>200</v>
      </c>
      <c r="C249" s="64" t="s">
        <v>291</v>
      </c>
      <c r="D249" s="92">
        <v>0</v>
      </c>
      <c r="E249" s="92">
        <v>0</v>
      </c>
      <c r="F249" s="167">
        <f t="shared" si="15"/>
        <v>0</v>
      </c>
      <c r="H249" s="16"/>
      <c r="I249" s="16"/>
      <c r="J249" s="16"/>
    </row>
    <row r="250" spans="1:10" ht="33.75">
      <c r="A250" s="82" t="s">
        <v>669</v>
      </c>
      <c r="B250" s="85">
        <v>200</v>
      </c>
      <c r="C250" s="64" t="s">
        <v>667</v>
      </c>
      <c r="D250" s="165">
        <f>D251</f>
        <v>0</v>
      </c>
      <c r="E250" s="165">
        <f>E251</f>
        <v>0</v>
      </c>
      <c r="F250" s="167"/>
      <c r="H250" s="16"/>
      <c r="I250" s="16"/>
      <c r="J250" s="16"/>
    </row>
    <row r="251" spans="1:10" ht="22.5">
      <c r="A251" s="74" t="s">
        <v>425</v>
      </c>
      <c r="B251" s="85">
        <v>200</v>
      </c>
      <c r="C251" s="64" t="s">
        <v>668</v>
      </c>
      <c r="D251" s="165">
        <f>D252</f>
        <v>0</v>
      </c>
      <c r="E251" s="165">
        <f>E252</f>
        <v>0</v>
      </c>
      <c r="F251" s="167"/>
      <c r="H251" s="16"/>
      <c r="I251" s="16"/>
      <c r="J251" s="16"/>
    </row>
    <row r="252" spans="1:10" ht="12.75">
      <c r="A252" s="74" t="s">
        <v>547</v>
      </c>
      <c r="B252" s="85">
        <v>200</v>
      </c>
      <c r="C252" s="64" t="s">
        <v>666</v>
      </c>
      <c r="D252" s="92">
        <v>0</v>
      </c>
      <c r="E252" s="92">
        <v>0</v>
      </c>
      <c r="F252" s="167">
        <f aca="true" t="shared" si="18" ref="F252:F260">D252-E252</f>
        <v>0</v>
      </c>
      <c r="H252" s="16"/>
      <c r="I252" s="16"/>
      <c r="J252" s="16"/>
    </row>
    <row r="253" spans="1:10" ht="16.5" customHeight="1">
      <c r="A253" s="74" t="s">
        <v>401</v>
      </c>
      <c r="B253" s="85">
        <v>200</v>
      </c>
      <c r="C253" s="64" t="s">
        <v>326</v>
      </c>
      <c r="D253" s="165">
        <f>D254</f>
        <v>1000</v>
      </c>
      <c r="E253" s="165">
        <f>E254</f>
        <v>0</v>
      </c>
      <c r="F253" s="167">
        <f t="shared" si="18"/>
        <v>1000</v>
      </c>
      <c r="H253" s="16"/>
      <c r="I253" s="16"/>
      <c r="J253" s="16"/>
    </row>
    <row r="254" spans="1:10" ht="22.5" customHeight="1">
      <c r="A254" s="74" t="s">
        <v>425</v>
      </c>
      <c r="B254" s="85">
        <v>200</v>
      </c>
      <c r="C254" s="64" t="s">
        <v>651</v>
      </c>
      <c r="D254" s="165">
        <f>D255</f>
        <v>1000</v>
      </c>
      <c r="E254" s="165">
        <f>E255</f>
        <v>0</v>
      </c>
      <c r="F254" s="167">
        <f t="shared" si="18"/>
        <v>1000</v>
      </c>
      <c r="H254" s="16"/>
      <c r="I254" s="16"/>
      <c r="J254" s="16"/>
    </row>
    <row r="255" spans="1:10" ht="22.5" customHeight="1">
      <c r="A255" s="74" t="s">
        <v>372</v>
      </c>
      <c r="B255" s="85">
        <v>200</v>
      </c>
      <c r="C255" s="64" t="s">
        <v>652</v>
      </c>
      <c r="D255" s="165">
        <f>D256+D259</f>
        <v>1000</v>
      </c>
      <c r="E255" s="165">
        <f>E256+E259</f>
        <v>0</v>
      </c>
      <c r="F255" s="167">
        <f t="shared" si="18"/>
        <v>1000</v>
      </c>
      <c r="H255" s="16"/>
      <c r="I255" s="16"/>
      <c r="J255" s="16"/>
    </row>
    <row r="256" spans="1:10" ht="16.5" customHeight="1">
      <c r="A256" s="74" t="s">
        <v>464</v>
      </c>
      <c r="B256" s="85">
        <v>200</v>
      </c>
      <c r="C256" s="64" t="s">
        <v>653</v>
      </c>
      <c r="D256" s="165">
        <f>D257</f>
        <v>0</v>
      </c>
      <c r="E256" s="165">
        <f>E257</f>
        <v>0</v>
      </c>
      <c r="F256" s="167">
        <f t="shared" si="18"/>
        <v>0</v>
      </c>
      <c r="H256" s="16"/>
      <c r="I256" s="16"/>
      <c r="J256" s="16"/>
    </row>
    <row r="257" spans="1:10" ht="15" customHeight="1">
      <c r="A257" s="74" t="s">
        <v>545</v>
      </c>
      <c r="B257" s="85">
        <v>200</v>
      </c>
      <c r="C257" s="64" t="s">
        <v>654</v>
      </c>
      <c r="D257" s="165">
        <f>D258</f>
        <v>0</v>
      </c>
      <c r="E257" s="165">
        <f>E258</f>
        <v>0</v>
      </c>
      <c r="F257" s="167">
        <f t="shared" si="18"/>
        <v>0</v>
      </c>
      <c r="H257" s="16"/>
      <c r="I257" s="16"/>
      <c r="J257" s="16"/>
    </row>
    <row r="258" spans="1:10" ht="14.25" customHeight="1">
      <c r="A258" s="74" t="s">
        <v>548</v>
      </c>
      <c r="B258" s="85">
        <v>200</v>
      </c>
      <c r="C258" s="64" t="s">
        <v>655</v>
      </c>
      <c r="D258" s="102"/>
      <c r="E258" s="102"/>
      <c r="F258" s="167">
        <f t="shared" si="18"/>
        <v>0</v>
      </c>
      <c r="H258" s="16"/>
      <c r="I258" s="16"/>
      <c r="J258" s="16"/>
    </row>
    <row r="259" spans="1:10" ht="14.25" customHeight="1">
      <c r="A259" s="74" t="s">
        <v>550</v>
      </c>
      <c r="B259" s="85">
        <v>200</v>
      </c>
      <c r="C259" s="64" t="s">
        <v>656</v>
      </c>
      <c r="D259" s="165">
        <f>D260</f>
        <v>1000</v>
      </c>
      <c r="E259" s="165">
        <f>E260</f>
        <v>0</v>
      </c>
      <c r="F259" s="167">
        <f t="shared" si="18"/>
        <v>1000</v>
      </c>
      <c r="H259" s="16"/>
      <c r="I259" s="16"/>
      <c r="J259" s="16"/>
    </row>
    <row r="260" spans="1:10" ht="22.5">
      <c r="A260" s="74" t="s">
        <v>551</v>
      </c>
      <c r="B260" s="85">
        <v>200</v>
      </c>
      <c r="C260" s="64" t="s">
        <v>770</v>
      </c>
      <c r="D260" s="102">
        <v>1000</v>
      </c>
      <c r="E260" s="102"/>
      <c r="F260" s="167">
        <f t="shared" si="18"/>
        <v>1000</v>
      </c>
      <c r="H260" s="16"/>
      <c r="I260" s="16"/>
      <c r="J260" s="16"/>
    </row>
    <row r="261" spans="1:10" ht="33.75">
      <c r="A261" s="74" t="s">
        <v>776</v>
      </c>
      <c r="B261" s="85">
        <v>200</v>
      </c>
      <c r="C261" s="179" t="s">
        <v>775</v>
      </c>
      <c r="D261" s="181">
        <f>D262+D264</f>
        <v>0</v>
      </c>
      <c r="E261" s="181">
        <f>E262+E264</f>
        <v>0</v>
      </c>
      <c r="F261" s="181">
        <f>F262+F264</f>
        <v>0</v>
      </c>
      <c r="H261" s="16"/>
      <c r="I261" s="16"/>
      <c r="J261" s="16"/>
    </row>
    <row r="262" spans="1:10" ht="45">
      <c r="A262" s="177" t="s">
        <v>777</v>
      </c>
      <c r="B262" s="178">
        <v>200</v>
      </c>
      <c r="C262" s="179" t="s">
        <v>778</v>
      </c>
      <c r="D262" s="181">
        <f>D263</f>
        <v>0</v>
      </c>
      <c r="E262" s="181">
        <f>E263</f>
        <v>0</v>
      </c>
      <c r="F262" s="181">
        <f>F263</f>
        <v>0</v>
      </c>
      <c r="H262" s="16"/>
      <c r="I262" s="16"/>
      <c r="J262" s="16"/>
    </row>
    <row r="263" spans="1:10" ht="12.75">
      <c r="A263" s="74" t="s">
        <v>548</v>
      </c>
      <c r="B263" s="85">
        <v>200</v>
      </c>
      <c r="C263" s="64" t="s">
        <v>783</v>
      </c>
      <c r="D263" s="102">
        <v>0</v>
      </c>
      <c r="E263" s="102">
        <v>0</v>
      </c>
      <c r="F263" s="167">
        <f>D263-E263</f>
        <v>0</v>
      </c>
      <c r="H263" s="16"/>
      <c r="I263" s="16"/>
      <c r="J263" s="16"/>
    </row>
    <row r="264" spans="1:10" ht="45">
      <c r="A264" s="177" t="s">
        <v>777</v>
      </c>
      <c r="B264" s="85"/>
      <c r="C264" s="179" t="s">
        <v>779</v>
      </c>
      <c r="D264" s="181">
        <f>D265</f>
        <v>0</v>
      </c>
      <c r="E264" s="181">
        <f>E265</f>
        <v>0</v>
      </c>
      <c r="F264" s="181">
        <f>F265</f>
        <v>0</v>
      </c>
      <c r="H264" s="16"/>
      <c r="I264" s="16"/>
      <c r="J264" s="16"/>
    </row>
    <row r="265" spans="1:10" ht="20.25" customHeight="1">
      <c r="A265" s="74" t="s">
        <v>548</v>
      </c>
      <c r="B265" s="85"/>
      <c r="C265" s="179" t="s">
        <v>784</v>
      </c>
      <c r="D265" s="102">
        <v>0</v>
      </c>
      <c r="E265" s="102">
        <v>0</v>
      </c>
      <c r="F265" s="180">
        <f>D265-E265</f>
        <v>0</v>
      </c>
      <c r="H265" s="16"/>
      <c r="I265" s="16"/>
      <c r="J265" s="16"/>
    </row>
    <row r="266" spans="1:10" ht="19.5" customHeight="1">
      <c r="A266" s="86" t="s">
        <v>535</v>
      </c>
      <c r="B266" s="85">
        <v>200</v>
      </c>
      <c r="C266" s="100" t="s">
        <v>657</v>
      </c>
      <c r="D266" s="165">
        <f>D285+D280</f>
        <v>380856</v>
      </c>
      <c r="E266" s="165">
        <f>E285+E280</f>
        <v>0</v>
      </c>
      <c r="F266" s="165">
        <f>F285+F280</f>
        <v>380856</v>
      </c>
      <c r="H266" s="16"/>
      <c r="I266" s="16"/>
      <c r="J266" s="16"/>
    </row>
    <row r="267" spans="1:10" ht="0.75" customHeight="1">
      <c r="A267" s="86" t="s">
        <v>536</v>
      </c>
      <c r="B267" s="85">
        <v>200</v>
      </c>
      <c r="C267" s="64" t="s">
        <v>156</v>
      </c>
      <c r="D267" s="165"/>
      <c r="E267" s="165"/>
      <c r="F267" s="167"/>
      <c r="H267" s="16"/>
      <c r="I267" s="16"/>
      <c r="J267" s="16"/>
    </row>
    <row r="268" spans="1:10" ht="12.75" hidden="1">
      <c r="A268" s="86" t="s">
        <v>461</v>
      </c>
      <c r="B268" s="85">
        <v>200</v>
      </c>
      <c r="C268" s="64" t="s">
        <v>58</v>
      </c>
      <c r="D268" s="165"/>
      <c r="E268" s="165"/>
      <c r="F268" s="167"/>
      <c r="H268" s="16"/>
      <c r="I268" s="16"/>
      <c r="J268" s="16"/>
    </row>
    <row r="269" spans="1:10" ht="12.75" hidden="1">
      <c r="A269" s="74" t="s">
        <v>154</v>
      </c>
      <c r="B269" s="85">
        <v>200</v>
      </c>
      <c r="C269" s="64" t="s">
        <v>407</v>
      </c>
      <c r="D269" s="165"/>
      <c r="E269" s="165"/>
      <c r="F269" s="167"/>
      <c r="H269" s="16"/>
      <c r="I269" s="16"/>
      <c r="J269" s="16"/>
    </row>
    <row r="270" spans="1:10" ht="12.75" hidden="1">
      <c r="A270" s="74"/>
      <c r="B270" s="85">
        <v>200</v>
      </c>
      <c r="C270" s="64" t="s">
        <v>408</v>
      </c>
      <c r="D270" s="165"/>
      <c r="E270" s="165"/>
      <c r="F270" s="167"/>
      <c r="H270" s="16"/>
      <c r="I270" s="16"/>
      <c r="J270" s="16"/>
    </row>
    <row r="271" spans="1:10" ht="12.75" hidden="1">
      <c r="A271" s="74" t="s">
        <v>464</v>
      </c>
      <c r="B271" s="85">
        <v>200</v>
      </c>
      <c r="C271" s="64" t="s">
        <v>441</v>
      </c>
      <c r="D271" s="165"/>
      <c r="E271" s="165"/>
      <c r="F271" s="167"/>
      <c r="H271" s="16"/>
      <c r="I271" s="16"/>
      <c r="J271" s="16"/>
    </row>
    <row r="272" spans="1:10" ht="14.25" customHeight="1" hidden="1">
      <c r="A272" s="86" t="s">
        <v>443</v>
      </c>
      <c r="B272" s="85">
        <v>200</v>
      </c>
      <c r="C272" s="64" t="s">
        <v>57</v>
      </c>
      <c r="D272" s="165"/>
      <c r="E272" s="165"/>
      <c r="F272" s="167"/>
      <c r="H272" s="16"/>
      <c r="I272" s="16"/>
      <c r="J272" s="16"/>
    </row>
    <row r="273" spans="1:10" ht="22.5" hidden="1">
      <c r="A273" s="86" t="s">
        <v>442</v>
      </c>
      <c r="B273" s="85">
        <v>200</v>
      </c>
      <c r="C273" s="64" t="s">
        <v>56</v>
      </c>
      <c r="D273" s="165"/>
      <c r="E273" s="165"/>
      <c r="F273" s="167"/>
      <c r="H273" s="16"/>
      <c r="I273" s="16"/>
      <c r="J273" s="16"/>
    </row>
    <row r="274" spans="1:10" ht="12.75" hidden="1">
      <c r="A274" s="74" t="s">
        <v>155</v>
      </c>
      <c r="B274" s="85">
        <v>200</v>
      </c>
      <c r="C274" s="64" t="s">
        <v>156</v>
      </c>
      <c r="D274" s="165"/>
      <c r="E274" s="165"/>
      <c r="F274" s="167"/>
      <c r="H274" s="16"/>
      <c r="I274" s="16"/>
      <c r="J274" s="16"/>
    </row>
    <row r="275" spans="1:10" ht="12.75" hidden="1">
      <c r="A275" s="86" t="s">
        <v>444</v>
      </c>
      <c r="B275" s="85">
        <v>200</v>
      </c>
      <c r="C275" s="64" t="s">
        <v>157</v>
      </c>
      <c r="D275" s="165"/>
      <c r="E275" s="165"/>
      <c r="F275" s="167"/>
      <c r="H275" s="16"/>
      <c r="I275" s="16"/>
      <c r="J275" s="16"/>
    </row>
    <row r="276" spans="1:10" ht="12.75" hidden="1">
      <c r="A276" s="86" t="s">
        <v>444</v>
      </c>
      <c r="B276" s="85">
        <v>200</v>
      </c>
      <c r="C276" s="64" t="s">
        <v>157</v>
      </c>
      <c r="D276" s="165"/>
      <c r="E276" s="165"/>
      <c r="F276" s="167"/>
      <c r="H276" s="16"/>
      <c r="I276" s="16"/>
      <c r="J276" s="16"/>
    </row>
    <row r="277" spans="1:10" ht="45" hidden="1">
      <c r="A277" s="86" t="s">
        <v>742</v>
      </c>
      <c r="B277" s="85">
        <v>200</v>
      </c>
      <c r="C277" s="64" t="s">
        <v>166</v>
      </c>
      <c r="D277" s="165"/>
      <c r="E277" s="165"/>
      <c r="F277" s="167"/>
      <c r="H277" s="16"/>
      <c r="I277" s="16"/>
      <c r="J277" s="16"/>
    </row>
    <row r="278" spans="1:10" ht="12.75" hidden="1">
      <c r="A278" s="86" t="s">
        <v>550</v>
      </c>
      <c r="B278" s="85">
        <v>200</v>
      </c>
      <c r="C278" s="64" t="s">
        <v>165</v>
      </c>
      <c r="D278" s="165"/>
      <c r="E278" s="165"/>
      <c r="F278" s="167"/>
      <c r="H278" s="16"/>
      <c r="I278" s="16"/>
      <c r="J278" s="16"/>
    </row>
    <row r="279" spans="1:10" ht="7.5" customHeight="1" hidden="1">
      <c r="A279" s="74" t="s">
        <v>555</v>
      </c>
      <c r="B279" s="85">
        <v>200</v>
      </c>
      <c r="C279" s="64" t="s">
        <v>164</v>
      </c>
      <c r="D279" s="165"/>
      <c r="E279" s="165"/>
      <c r="F279" s="167"/>
      <c r="H279" s="16"/>
      <c r="I279" s="16"/>
      <c r="J279" s="16"/>
    </row>
    <row r="280" spans="1:10" ht="45" hidden="1">
      <c r="A280" s="173" t="s">
        <v>403</v>
      </c>
      <c r="B280" s="85">
        <v>200</v>
      </c>
      <c r="C280" s="64" t="s">
        <v>404</v>
      </c>
      <c r="D280" s="165">
        <f>SUM(D281+D282)</f>
        <v>0</v>
      </c>
      <c r="E280" s="165">
        <f>SUM(E281+E282)</f>
        <v>0</v>
      </c>
      <c r="F280" s="165">
        <f>SUM(F281+F282)</f>
        <v>0</v>
      </c>
      <c r="H280" s="16"/>
      <c r="I280" s="16"/>
      <c r="J280" s="16"/>
    </row>
    <row r="281" spans="1:10" ht="32.25" customHeight="1" hidden="1">
      <c r="A281" s="74" t="s">
        <v>425</v>
      </c>
      <c r="B281" s="85">
        <v>200</v>
      </c>
      <c r="C281" s="64" t="s">
        <v>405</v>
      </c>
      <c r="D281" s="102">
        <v>0</v>
      </c>
      <c r="E281" s="102">
        <v>0</v>
      </c>
      <c r="F281" s="167">
        <f>D281-E281</f>
        <v>0</v>
      </c>
      <c r="H281" s="16"/>
      <c r="I281" s="16"/>
      <c r="J281" s="16"/>
    </row>
    <row r="282" spans="1:10" ht="22.5" hidden="1">
      <c r="A282" s="74" t="s">
        <v>372</v>
      </c>
      <c r="B282" s="85">
        <v>200</v>
      </c>
      <c r="C282" s="64" t="s">
        <v>406</v>
      </c>
      <c r="D282" s="102">
        <v>0</v>
      </c>
      <c r="E282" s="102">
        <v>0</v>
      </c>
      <c r="F282" s="167">
        <f>D282-E282</f>
        <v>0</v>
      </c>
      <c r="H282" s="16"/>
      <c r="I282" s="16"/>
      <c r="J282" s="16"/>
    </row>
    <row r="283" spans="1:10" ht="12.75" hidden="1">
      <c r="A283" s="74" t="s">
        <v>550</v>
      </c>
      <c r="B283" s="85">
        <v>200</v>
      </c>
      <c r="C283" s="64" t="s">
        <v>328</v>
      </c>
      <c r="D283" s="165">
        <v>0</v>
      </c>
      <c r="E283" s="165">
        <v>0</v>
      </c>
      <c r="F283" s="167">
        <f>D283-E283</f>
        <v>0</v>
      </c>
      <c r="H283" s="16"/>
      <c r="I283" s="16"/>
      <c r="J283" s="16"/>
    </row>
    <row r="284" spans="1:10" ht="12.75" hidden="1">
      <c r="A284" s="74" t="s">
        <v>555</v>
      </c>
      <c r="B284" s="85">
        <v>200</v>
      </c>
      <c r="C284" s="64" t="s">
        <v>329</v>
      </c>
      <c r="D284" s="102">
        <v>0</v>
      </c>
      <c r="E284" s="102">
        <v>0</v>
      </c>
      <c r="F284" s="167">
        <f aca="true" t="shared" si="19" ref="F284:F317">D284-E284</f>
        <v>0</v>
      </c>
      <c r="H284" s="16"/>
      <c r="I284" s="16"/>
      <c r="J284" s="16"/>
    </row>
    <row r="285" spans="1:10" ht="21" customHeight="1">
      <c r="A285" s="86" t="s">
        <v>158</v>
      </c>
      <c r="B285" s="85">
        <v>200</v>
      </c>
      <c r="C285" s="64" t="s">
        <v>658</v>
      </c>
      <c r="D285" s="165">
        <f>D286</f>
        <v>380856</v>
      </c>
      <c r="E285" s="165">
        <f>E286</f>
        <v>0</v>
      </c>
      <c r="F285" s="167">
        <f t="shared" si="19"/>
        <v>380856</v>
      </c>
      <c r="H285" s="16"/>
      <c r="I285" s="16"/>
      <c r="J285" s="16"/>
    </row>
    <row r="286" spans="1:10" ht="21" customHeight="1">
      <c r="A286" s="74" t="s">
        <v>622</v>
      </c>
      <c r="B286" s="85">
        <v>200</v>
      </c>
      <c r="C286" s="64" t="s">
        <v>659</v>
      </c>
      <c r="D286" s="165">
        <f>D287+D293</f>
        <v>380856</v>
      </c>
      <c r="E286" s="165">
        <f>E287+E293</f>
        <v>0</v>
      </c>
      <c r="F286" s="167">
        <f t="shared" si="19"/>
        <v>380856</v>
      </c>
      <c r="H286" s="16"/>
      <c r="I286" s="16"/>
      <c r="J286" s="16"/>
    </row>
    <row r="287" spans="1:10" ht="20.25" customHeight="1">
      <c r="A287" s="74" t="s">
        <v>402</v>
      </c>
      <c r="B287" s="85">
        <v>200</v>
      </c>
      <c r="C287" s="64" t="s">
        <v>660</v>
      </c>
      <c r="D287" s="165">
        <f aca="true" t="shared" si="20" ref="D287:E291">D288</f>
        <v>1000</v>
      </c>
      <c r="E287" s="165">
        <f t="shared" si="20"/>
        <v>0</v>
      </c>
      <c r="F287" s="167">
        <f t="shared" si="19"/>
        <v>1000</v>
      </c>
      <c r="H287" s="16"/>
      <c r="I287" s="16"/>
      <c r="J287" s="16"/>
    </row>
    <row r="288" spans="1:10" ht="31.5" customHeight="1">
      <c r="A288" s="74" t="s">
        <v>425</v>
      </c>
      <c r="B288" s="85">
        <v>200</v>
      </c>
      <c r="C288" s="64" t="s">
        <v>661</v>
      </c>
      <c r="D288" s="165">
        <f t="shared" si="20"/>
        <v>1000</v>
      </c>
      <c r="E288" s="165">
        <f t="shared" si="20"/>
        <v>0</v>
      </c>
      <c r="F288" s="167">
        <f t="shared" si="19"/>
        <v>1000</v>
      </c>
      <c r="H288" s="16"/>
      <c r="I288" s="16"/>
      <c r="J288" s="16"/>
    </row>
    <row r="289" spans="1:10" ht="21" customHeight="1">
      <c r="A289" s="74" t="s">
        <v>372</v>
      </c>
      <c r="B289" s="85">
        <v>200</v>
      </c>
      <c r="C289" s="64" t="s">
        <v>662</v>
      </c>
      <c r="D289" s="165">
        <f t="shared" si="20"/>
        <v>1000</v>
      </c>
      <c r="E289" s="165">
        <f t="shared" si="20"/>
        <v>0</v>
      </c>
      <c r="F289" s="167">
        <f t="shared" si="19"/>
        <v>1000</v>
      </c>
      <c r="H289" s="16"/>
      <c r="I289" s="16"/>
      <c r="J289" s="16"/>
    </row>
    <row r="290" spans="1:10" ht="20.25" customHeight="1">
      <c r="A290" s="74" t="s">
        <v>464</v>
      </c>
      <c r="B290" s="85">
        <v>200</v>
      </c>
      <c r="C290" s="64" t="s">
        <v>663</v>
      </c>
      <c r="D290" s="165">
        <f t="shared" si="20"/>
        <v>1000</v>
      </c>
      <c r="E290" s="165">
        <f t="shared" si="20"/>
        <v>0</v>
      </c>
      <c r="F290" s="167">
        <f t="shared" si="19"/>
        <v>1000</v>
      </c>
      <c r="H290" s="16"/>
      <c r="I290" s="16"/>
      <c r="J290" s="16"/>
    </row>
    <row r="291" spans="1:10" ht="17.25" customHeight="1">
      <c r="A291" s="74" t="s">
        <v>545</v>
      </c>
      <c r="B291" s="85">
        <v>200</v>
      </c>
      <c r="C291" s="64" t="s">
        <v>664</v>
      </c>
      <c r="D291" s="165">
        <f t="shared" si="20"/>
        <v>1000</v>
      </c>
      <c r="E291" s="165">
        <f t="shared" si="20"/>
        <v>0</v>
      </c>
      <c r="F291" s="167">
        <f t="shared" si="19"/>
        <v>1000</v>
      </c>
      <c r="H291" s="16"/>
      <c r="I291" s="16"/>
      <c r="J291" s="16"/>
    </row>
    <row r="292" spans="1:10" ht="21.75" customHeight="1">
      <c r="A292" s="74" t="s">
        <v>547</v>
      </c>
      <c r="B292" s="85">
        <v>200</v>
      </c>
      <c r="C292" s="64" t="s">
        <v>330</v>
      </c>
      <c r="D292" s="102">
        <v>1000</v>
      </c>
      <c r="E292" s="102">
        <v>0</v>
      </c>
      <c r="F292" s="167">
        <f t="shared" si="19"/>
        <v>1000</v>
      </c>
      <c r="H292" s="16"/>
      <c r="I292" s="16"/>
      <c r="J292" s="16"/>
    </row>
    <row r="293" spans="1:10" ht="22.5">
      <c r="A293" s="74" t="s">
        <v>798</v>
      </c>
      <c r="B293" s="85">
        <v>200</v>
      </c>
      <c r="C293" s="64" t="s">
        <v>799</v>
      </c>
      <c r="D293" s="165">
        <f>D294</f>
        <v>379856</v>
      </c>
      <c r="E293" s="165">
        <f>E294</f>
        <v>0</v>
      </c>
      <c r="F293" s="167">
        <f>D293-E293</f>
        <v>379856</v>
      </c>
      <c r="H293" s="16"/>
      <c r="I293" s="16"/>
      <c r="J293" s="16"/>
    </row>
    <row r="294" spans="1:10" ht="22.5">
      <c r="A294" s="74" t="s">
        <v>425</v>
      </c>
      <c r="B294" s="85">
        <v>200</v>
      </c>
      <c r="C294" s="64" t="s">
        <v>800</v>
      </c>
      <c r="D294" s="165">
        <f>D295</f>
        <v>379856</v>
      </c>
      <c r="E294" s="165">
        <v>0</v>
      </c>
      <c r="F294" s="167">
        <f>D294-E294</f>
        <v>379856</v>
      </c>
      <c r="H294" s="16"/>
      <c r="I294" s="16"/>
      <c r="J294" s="16"/>
    </row>
    <row r="295" spans="1:10" ht="22.5">
      <c r="A295" s="74" t="s">
        <v>372</v>
      </c>
      <c r="B295" s="85">
        <v>200</v>
      </c>
      <c r="C295" s="64" t="s">
        <v>801</v>
      </c>
      <c r="D295" s="165">
        <f>D296</f>
        <v>379856</v>
      </c>
      <c r="E295" s="165">
        <v>0</v>
      </c>
      <c r="F295" s="167">
        <f>D295-E295</f>
        <v>379856</v>
      </c>
      <c r="H295" s="16"/>
      <c r="I295" s="16"/>
      <c r="J295" s="16"/>
    </row>
    <row r="296" spans="1:10" ht="22.5" customHeight="1">
      <c r="A296" s="74" t="s">
        <v>464</v>
      </c>
      <c r="B296" s="85">
        <v>200</v>
      </c>
      <c r="C296" s="64" t="s">
        <v>802</v>
      </c>
      <c r="D296" s="165">
        <f>D297</f>
        <v>379856</v>
      </c>
      <c r="E296" s="165">
        <v>0</v>
      </c>
      <c r="F296" s="167">
        <f>D296-E296</f>
        <v>379856</v>
      </c>
      <c r="H296" s="16"/>
      <c r="I296" s="16"/>
      <c r="J296" s="16"/>
    </row>
    <row r="297" spans="1:10" ht="18.75" customHeight="1">
      <c r="A297" s="74" t="s">
        <v>545</v>
      </c>
      <c r="B297" s="85">
        <v>200</v>
      </c>
      <c r="C297" s="64" t="s">
        <v>803</v>
      </c>
      <c r="D297" s="165">
        <f>D298</f>
        <v>379856</v>
      </c>
      <c r="E297" s="165">
        <v>0</v>
      </c>
      <c r="F297" s="167">
        <f>D297-E297</f>
        <v>379856</v>
      </c>
      <c r="H297" s="16"/>
      <c r="I297" s="16"/>
      <c r="J297" s="16"/>
    </row>
    <row r="298" spans="1:10" ht="20.25" customHeight="1">
      <c r="A298" s="74" t="s">
        <v>547</v>
      </c>
      <c r="B298" s="85">
        <v>200</v>
      </c>
      <c r="C298" s="64" t="s">
        <v>804</v>
      </c>
      <c r="D298" s="102">
        <v>379856</v>
      </c>
      <c r="E298" s="102"/>
      <c r="F298" s="167">
        <f t="shared" si="19"/>
        <v>379856</v>
      </c>
      <c r="H298" s="16"/>
      <c r="I298" s="16"/>
      <c r="J298" s="16"/>
    </row>
    <row r="299" spans="1:10" ht="1.5" customHeight="1">
      <c r="A299" s="74" t="s">
        <v>547</v>
      </c>
      <c r="B299" s="85">
        <v>200</v>
      </c>
      <c r="C299" s="64" t="s">
        <v>159</v>
      </c>
      <c r="D299" s="102"/>
      <c r="E299" s="102"/>
      <c r="F299" s="167">
        <f t="shared" si="19"/>
        <v>0</v>
      </c>
      <c r="H299" s="16"/>
      <c r="I299" s="16"/>
      <c r="J299" s="16"/>
    </row>
    <row r="300" spans="1:10" ht="12.75" hidden="1">
      <c r="A300" s="74"/>
      <c r="B300" s="85">
        <v>200</v>
      </c>
      <c r="C300" s="64" t="s">
        <v>160</v>
      </c>
      <c r="D300" s="102"/>
      <c r="E300" s="102"/>
      <c r="F300" s="167">
        <f t="shared" si="19"/>
        <v>0</v>
      </c>
      <c r="H300" s="16"/>
      <c r="I300" s="16"/>
      <c r="J300" s="16"/>
    </row>
    <row r="301" spans="1:10" ht="22.5" hidden="1">
      <c r="A301" s="74" t="s">
        <v>372</v>
      </c>
      <c r="B301" s="85">
        <v>200</v>
      </c>
      <c r="C301" s="64" t="s">
        <v>161</v>
      </c>
      <c r="D301" s="102"/>
      <c r="E301" s="102"/>
      <c r="F301" s="167">
        <f t="shared" si="19"/>
        <v>0</v>
      </c>
      <c r="H301" s="16"/>
      <c r="I301" s="16"/>
      <c r="J301" s="16"/>
    </row>
    <row r="302" spans="1:10" ht="12.75" hidden="1">
      <c r="A302" s="74" t="s">
        <v>464</v>
      </c>
      <c r="B302" s="85">
        <v>200</v>
      </c>
      <c r="C302" s="64" t="s">
        <v>162</v>
      </c>
      <c r="D302" s="102"/>
      <c r="E302" s="102"/>
      <c r="F302" s="167">
        <f t="shared" si="19"/>
        <v>0</v>
      </c>
      <c r="H302" s="16"/>
      <c r="I302" s="16"/>
      <c r="J302" s="16"/>
    </row>
    <row r="303" spans="1:10" ht="12.75" hidden="1">
      <c r="A303" s="74" t="s">
        <v>545</v>
      </c>
      <c r="B303" s="85">
        <v>200</v>
      </c>
      <c r="C303" s="64" t="s">
        <v>163</v>
      </c>
      <c r="D303" s="102"/>
      <c r="E303" s="102"/>
      <c r="F303" s="167">
        <f t="shared" si="19"/>
        <v>0</v>
      </c>
      <c r="H303" s="16"/>
      <c r="I303" s="16"/>
      <c r="J303" s="16"/>
    </row>
    <row r="304" spans="1:10" ht="12.75" hidden="1">
      <c r="A304" s="74" t="s">
        <v>547</v>
      </c>
      <c r="B304" s="85">
        <v>200</v>
      </c>
      <c r="C304" s="64" t="s">
        <v>167</v>
      </c>
      <c r="D304" s="102"/>
      <c r="E304" s="102"/>
      <c r="F304" s="167">
        <f t="shared" si="19"/>
        <v>0</v>
      </c>
      <c r="H304" s="16"/>
      <c r="I304" s="16"/>
      <c r="J304" s="16"/>
    </row>
    <row r="305" spans="1:10" ht="12.75" hidden="1">
      <c r="A305" s="86" t="s">
        <v>168</v>
      </c>
      <c r="B305" s="85">
        <v>200</v>
      </c>
      <c r="C305" s="100" t="s">
        <v>459</v>
      </c>
      <c r="D305" s="102"/>
      <c r="E305" s="102"/>
      <c r="F305" s="167">
        <f t="shared" si="19"/>
        <v>0</v>
      </c>
      <c r="H305" s="16"/>
      <c r="I305" s="16"/>
      <c r="J305" s="16"/>
    </row>
    <row r="306" spans="1:10" ht="22.5" hidden="1">
      <c r="A306" s="86" t="s">
        <v>169</v>
      </c>
      <c r="B306" s="85">
        <v>200</v>
      </c>
      <c r="C306" s="64" t="s">
        <v>170</v>
      </c>
      <c r="D306" s="102"/>
      <c r="E306" s="102"/>
      <c r="F306" s="167">
        <f t="shared" si="19"/>
        <v>0</v>
      </c>
      <c r="H306" s="16"/>
      <c r="I306" s="16"/>
      <c r="J306" s="16"/>
    </row>
    <row r="307" spans="1:10" ht="22.5" hidden="1">
      <c r="A307" s="86" t="s">
        <v>171</v>
      </c>
      <c r="B307" s="85">
        <v>200</v>
      </c>
      <c r="C307" s="64" t="s">
        <v>246</v>
      </c>
      <c r="D307" s="102"/>
      <c r="E307" s="102"/>
      <c r="F307" s="167">
        <f t="shared" si="19"/>
        <v>0</v>
      </c>
      <c r="H307" s="16"/>
      <c r="I307" s="16"/>
      <c r="J307" s="16"/>
    </row>
    <row r="308" spans="1:10" ht="22.5" hidden="1">
      <c r="A308" s="86" t="s">
        <v>247</v>
      </c>
      <c r="B308" s="85">
        <v>200</v>
      </c>
      <c r="C308" s="64" t="s">
        <v>248</v>
      </c>
      <c r="D308" s="102"/>
      <c r="E308" s="102"/>
      <c r="F308" s="167">
        <f t="shared" si="19"/>
        <v>0</v>
      </c>
      <c r="H308" s="16"/>
      <c r="I308" s="16"/>
      <c r="J308" s="16"/>
    </row>
    <row r="309" spans="1:10" ht="22.5" hidden="1">
      <c r="A309" s="74" t="s">
        <v>372</v>
      </c>
      <c r="B309" s="85">
        <v>200</v>
      </c>
      <c r="C309" s="64" t="s">
        <v>249</v>
      </c>
      <c r="D309" s="102"/>
      <c r="E309" s="102"/>
      <c r="F309" s="167">
        <f t="shared" si="19"/>
        <v>0</v>
      </c>
      <c r="H309" s="16"/>
      <c r="I309" s="16"/>
      <c r="J309" s="16"/>
    </row>
    <row r="310" spans="1:10" ht="12.75" hidden="1">
      <c r="A310" s="74" t="s">
        <v>464</v>
      </c>
      <c r="B310" s="85">
        <v>200</v>
      </c>
      <c r="C310" s="64" t="s">
        <v>250</v>
      </c>
      <c r="D310" s="102"/>
      <c r="E310" s="102"/>
      <c r="F310" s="167">
        <f t="shared" si="19"/>
        <v>0</v>
      </c>
      <c r="H310" s="16"/>
      <c r="I310" s="16"/>
      <c r="J310" s="16"/>
    </row>
    <row r="311" spans="1:10" ht="12.75" hidden="1">
      <c r="A311" s="74" t="s">
        <v>549</v>
      </c>
      <c r="B311" s="85">
        <v>200</v>
      </c>
      <c r="C311" s="64" t="s">
        <v>251</v>
      </c>
      <c r="D311" s="102"/>
      <c r="E311" s="102"/>
      <c r="F311" s="167">
        <f t="shared" si="19"/>
        <v>0</v>
      </c>
      <c r="H311" s="16"/>
      <c r="I311" s="16"/>
      <c r="J311" s="16"/>
    </row>
    <row r="312" spans="1:10" ht="19.5" customHeight="1">
      <c r="A312" s="86" t="s">
        <v>252</v>
      </c>
      <c r="B312" s="85">
        <v>200</v>
      </c>
      <c r="C312" s="100" t="s">
        <v>393</v>
      </c>
      <c r="D312" s="165">
        <f>D313</f>
        <v>208941</v>
      </c>
      <c r="E312" s="165">
        <f>E313</f>
        <v>12370.68</v>
      </c>
      <c r="F312" s="165">
        <f>F313</f>
        <v>196570.32</v>
      </c>
      <c r="H312" s="16"/>
      <c r="I312" s="16"/>
      <c r="J312" s="16"/>
    </row>
    <row r="313" spans="1:10" ht="12.75">
      <c r="A313" s="86" t="s">
        <v>253</v>
      </c>
      <c r="B313" s="85">
        <v>200</v>
      </c>
      <c r="C313" s="64" t="s">
        <v>392</v>
      </c>
      <c r="D313" s="165">
        <f>D314+D329</f>
        <v>208941</v>
      </c>
      <c r="E313" s="165">
        <f>E314+E329</f>
        <v>12370.68</v>
      </c>
      <c r="F313" s="165">
        <f>F314+F329</f>
        <v>196570.32</v>
      </c>
      <c r="H313" s="16"/>
      <c r="I313" s="16"/>
      <c r="J313" s="16"/>
    </row>
    <row r="314" spans="1:10" ht="45" customHeight="1">
      <c r="A314" s="86" t="s">
        <v>767</v>
      </c>
      <c r="B314" s="85">
        <v>200</v>
      </c>
      <c r="C314" s="64" t="s">
        <v>391</v>
      </c>
      <c r="D314" s="165">
        <f>D315+D357</f>
        <v>208941</v>
      </c>
      <c r="E314" s="165">
        <f>E315+E357</f>
        <v>12370.68</v>
      </c>
      <c r="F314" s="165">
        <f>F315+F357</f>
        <v>196570.32</v>
      </c>
      <c r="H314" s="16"/>
      <c r="I314" s="16"/>
      <c r="J314" s="16"/>
    </row>
    <row r="315" spans="1:10" ht="67.5">
      <c r="A315" s="86" t="s">
        <v>768</v>
      </c>
      <c r="B315" s="85">
        <v>200</v>
      </c>
      <c r="C315" s="64" t="s">
        <v>391</v>
      </c>
      <c r="D315" s="165">
        <f>D322+D316</f>
        <v>208941</v>
      </c>
      <c r="E315" s="165">
        <f>E322+E316</f>
        <v>12370.68</v>
      </c>
      <c r="F315" s="165">
        <f>F322+F316</f>
        <v>196570.32</v>
      </c>
      <c r="H315" s="16"/>
      <c r="I315" s="16"/>
      <c r="J315" s="16"/>
    </row>
    <row r="316" spans="1:10" ht="56.25">
      <c r="A316" s="74" t="s">
        <v>102</v>
      </c>
      <c r="B316" s="85">
        <v>200</v>
      </c>
      <c r="C316" s="64" t="s">
        <v>199</v>
      </c>
      <c r="D316" s="165">
        <f aca="true" t="shared" si="21" ref="D316:E318">D317</f>
        <v>86932</v>
      </c>
      <c r="E316" s="165">
        <f t="shared" si="21"/>
        <v>0</v>
      </c>
      <c r="F316" s="167">
        <f t="shared" si="19"/>
        <v>86932</v>
      </c>
      <c r="H316" s="16"/>
      <c r="I316" s="16"/>
      <c r="J316" s="16"/>
    </row>
    <row r="317" spans="1:10" ht="12.75">
      <c r="A317" s="74" t="s">
        <v>363</v>
      </c>
      <c r="B317" s="85">
        <v>200</v>
      </c>
      <c r="C317" s="64" t="s">
        <v>198</v>
      </c>
      <c r="D317" s="165">
        <f t="shared" si="21"/>
        <v>86932</v>
      </c>
      <c r="E317" s="165">
        <f t="shared" si="21"/>
        <v>0</v>
      </c>
      <c r="F317" s="167">
        <f t="shared" si="19"/>
        <v>86932</v>
      </c>
      <c r="H317" s="16"/>
      <c r="I317" s="16"/>
      <c r="J317" s="16"/>
    </row>
    <row r="318" spans="1:10" ht="12.75">
      <c r="A318" s="74" t="s">
        <v>464</v>
      </c>
      <c r="B318" s="85">
        <v>200</v>
      </c>
      <c r="C318" s="64" t="s">
        <v>197</v>
      </c>
      <c r="D318" s="165">
        <f t="shared" si="21"/>
        <v>86932</v>
      </c>
      <c r="E318" s="165">
        <f t="shared" si="21"/>
        <v>0</v>
      </c>
      <c r="F318" s="167">
        <f aca="true" t="shared" si="22" ref="F318:F350">D318-E318</f>
        <v>86932</v>
      </c>
      <c r="H318" s="16"/>
      <c r="I318" s="16"/>
      <c r="J318" s="16"/>
    </row>
    <row r="319" spans="1:10" ht="22.5">
      <c r="A319" s="74" t="s">
        <v>465</v>
      </c>
      <c r="B319" s="85">
        <v>200</v>
      </c>
      <c r="C319" s="64" t="s">
        <v>181</v>
      </c>
      <c r="D319" s="165">
        <f>D320+D321</f>
        <v>86932</v>
      </c>
      <c r="E319" s="165">
        <f>E320+E321</f>
        <v>0</v>
      </c>
      <c r="F319" s="167">
        <f t="shared" si="22"/>
        <v>86932</v>
      </c>
      <c r="H319" s="16"/>
      <c r="I319" s="16"/>
      <c r="J319" s="16"/>
    </row>
    <row r="320" spans="1:10" ht="12.75">
      <c r="A320" s="74" t="s">
        <v>466</v>
      </c>
      <c r="B320" s="85">
        <v>200</v>
      </c>
      <c r="C320" s="64" t="s">
        <v>180</v>
      </c>
      <c r="D320" s="92">
        <v>66768</v>
      </c>
      <c r="E320" s="92">
        <v>0</v>
      </c>
      <c r="F320" s="167">
        <f t="shared" si="22"/>
        <v>66768</v>
      </c>
      <c r="H320" s="16"/>
      <c r="I320" s="16"/>
      <c r="J320" s="16"/>
    </row>
    <row r="321" spans="1:10" ht="12.75">
      <c r="A321" s="74" t="s">
        <v>467</v>
      </c>
      <c r="B321" s="85">
        <v>200</v>
      </c>
      <c r="C321" s="64" t="s">
        <v>771</v>
      </c>
      <c r="D321" s="92">
        <v>20164</v>
      </c>
      <c r="E321" s="92">
        <v>0</v>
      </c>
      <c r="F321" s="167">
        <f t="shared" si="22"/>
        <v>20164</v>
      </c>
      <c r="H321" s="16"/>
      <c r="I321" s="16"/>
      <c r="J321" s="16"/>
    </row>
    <row r="322" spans="1:10" ht="26.25" customHeight="1">
      <c r="A322" s="74" t="s">
        <v>680</v>
      </c>
      <c r="B322" s="85">
        <v>200</v>
      </c>
      <c r="C322" s="64" t="s">
        <v>173</v>
      </c>
      <c r="D322" s="165">
        <f>D323</f>
        <v>122009</v>
      </c>
      <c r="E322" s="165">
        <f>E323</f>
        <v>12370.68</v>
      </c>
      <c r="F322" s="165">
        <f>F323</f>
        <v>109638.32</v>
      </c>
      <c r="H322" s="16"/>
      <c r="I322" s="16"/>
      <c r="J322" s="16"/>
    </row>
    <row r="323" spans="1:10" ht="78" customHeight="1">
      <c r="A323" s="74" t="s">
        <v>423</v>
      </c>
      <c r="B323" s="85">
        <v>200</v>
      </c>
      <c r="C323" s="64" t="s">
        <v>174</v>
      </c>
      <c r="D323" s="165">
        <f aca="true" t="shared" si="23" ref="D323:E325">D324</f>
        <v>122009</v>
      </c>
      <c r="E323" s="165">
        <f t="shared" si="23"/>
        <v>12370.68</v>
      </c>
      <c r="F323" s="167">
        <f t="shared" si="22"/>
        <v>109638.32</v>
      </c>
      <c r="H323" s="16"/>
      <c r="I323" s="16"/>
      <c r="J323" s="16"/>
    </row>
    <row r="324" spans="1:10" ht="12.75">
      <c r="A324" s="74" t="s">
        <v>363</v>
      </c>
      <c r="B324" s="85">
        <v>200</v>
      </c>
      <c r="C324" s="64" t="s">
        <v>175</v>
      </c>
      <c r="D324" s="165">
        <f t="shared" si="23"/>
        <v>122009</v>
      </c>
      <c r="E324" s="165">
        <f t="shared" si="23"/>
        <v>12370.68</v>
      </c>
      <c r="F324" s="167">
        <f t="shared" si="22"/>
        <v>109638.32</v>
      </c>
      <c r="H324" s="16"/>
      <c r="I324" s="16"/>
      <c r="J324" s="16"/>
    </row>
    <row r="325" spans="1:10" ht="12.75">
      <c r="A325" s="74" t="s">
        <v>464</v>
      </c>
      <c r="B325" s="85">
        <v>200</v>
      </c>
      <c r="C325" s="64" t="s">
        <v>176</v>
      </c>
      <c r="D325" s="165">
        <f t="shared" si="23"/>
        <v>122009</v>
      </c>
      <c r="E325" s="165">
        <f t="shared" si="23"/>
        <v>12370.68</v>
      </c>
      <c r="F325" s="167">
        <f t="shared" si="22"/>
        <v>109638.32</v>
      </c>
      <c r="H325" s="16"/>
      <c r="I325" s="16"/>
      <c r="J325" s="16"/>
    </row>
    <row r="326" spans="1:10" ht="22.5" customHeight="1">
      <c r="A326" s="74" t="s">
        <v>465</v>
      </c>
      <c r="B326" s="85">
        <v>200</v>
      </c>
      <c r="C326" s="64" t="s">
        <v>177</v>
      </c>
      <c r="D326" s="165">
        <f>D327+D328</f>
        <v>122009</v>
      </c>
      <c r="E326" s="165">
        <f>E327+E328</f>
        <v>12370.68</v>
      </c>
      <c r="F326" s="167">
        <f t="shared" si="22"/>
        <v>109638.32</v>
      </c>
      <c r="H326" s="16"/>
      <c r="I326" s="16"/>
      <c r="J326" s="16"/>
    </row>
    <row r="327" spans="1:10" ht="12.75">
      <c r="A327" s="86" t="s">
        <v>466</v>
      </c>
      <c r="B327" s="85">
        <v>200</v>
      </c>
      <c r="C327" s="64" t="s">
        <v>178</v>
      </c>
      <c r="D327" s="102">
        <v>93709</v>
      </c>
      <c r="E327" s="102">
        <v>12370.68</v>
      </c>
      <c r="F327" s="167">
        <f t="shared" si="22"/>
        <v>81338.32</v>
      </c>
      <c r="H327" s="16"/>
      <c r="I327" s="16"/>
      <c r="J327" s="16"/>
    </row>
    <row r="328" spans="1:10" ht="12.75">
      <c r="A328" s="74" t="s">
        <v>467</v>
      </c>
      <c r="B328" s="85">
        <v>200</v>
      </c>
      <c r="C328" s="64" t="s">
        <v>179</v>
      </c>
      <c r="D328" s="102">
        <v>28300</v>
      </c>
      <c r="E328" s="102">
        <v>0</v>
      </c>
      <c r="F328" s="167">
        <f t="shared" si="22"/>
        <v>28300</v>
      </c>
      <c r="H328" s="16"/>
      <c r="I328" s="16"/>
      <c r="J328" s="16"/>
    </row>
    <row r="329" spans="1:10" ht="22.5">
      <c r="A329" s="74" t="s">
        <v>680</v>
      </c>
      <c r="B329" s="85">
        <v>200</v>
      </c>
      <c r="C329" s="64" t="s">
        <v>201</v>
      </c>
      <c r="D329" s="165">
        <f>D330+D354</f>
        <v>0</v>
      </c>
      <c r="E329" s="165">
        <f>E330+E354</f>
        <v>0</v>
      </c>
      <c r="F329" s="165">
        <f>F330+F354</f>
        <v>0</v>
      </c>
      <c r="H329" s="16"/>
      <c r="I329" s="16"/>
      <c r="J329" s="16"/>
    </row>
    <row r="330" spans="1:10" ht="22.5">
      <c r="A330" s="74" t="s">
        <v>425</v>
      </c>
      <c r="B330" s="85"/>
      <c r="C330" s="64" t="s">
        <v>200</v>
      </c>
      <c r="D330" s="165">
        <f>D331+D340</f>
        <v>0</v>
      </c>
      <c r="E330" s="165">
        <f>E331+E340</f>
        <v>0</v>
      </c>
      <c r="F330" s="165">
        <f>F331+F340</f>
        <v>0</v>
      </c>
      <c r="H330" s="16"/>
      <c r="I330" s="16"/>
      <c r="J330" s="16"/>
    </row>
    <row r="331" spans="1:10" ht="28.5" customHeight="1">
      <c r="A331" s="74" t="s">
        <v>361</v>
      </c>
      <c r="B331" s="85">
        <v>200</v>
      </c>
      <c r="C331" s="64" t="s">
        <v>708</v>
      </c>
      <c r="D331" s="165">
        <f>D332+D337</f>
        <v>0</v>
      </c>
      <c r="E331" s="165">
        <f>E332+E337</f>
        <v>0</v>
      </c>
      <c r="F331" s="167">
        <f t="shared" si="22"/>
        <v>0</v>
      </c>
      <c r="H331" s="16"/>
      <c r="I331" s="16"/>
      <c r="J331" s="16"/>
    </row>
    <row r="332" spans="1:10" ht="12.75">
      <c r="A332" s="74" t="s">
        <v>464</v>
      </c>
      <c r="B332" s="85">
        <v>200</v>
      </c>
      <c r="C332" s="64" t="s">
        <v>709</v>
      </c>
      <c r="D332" s="165">
        <f>D333</f>
        <v>0</v>
      </c>
      <c r="E332" s="165">
        <f>E333</f>
        <v>0</v>
      </c>
      <c r="F332" s="167">
        <f t="shared" si="22"/>
        <v>0</v>
      </c>
      <c r="H332" s="16"/>
      <c r="I332" s="16"/>
      <c r="J332" s="16"/>
    </row>
    <row r="333" spans="1:10" ht="12.75">
      <c r="A333" s="74" t="s">
        <v>545</v>
      </c>
      <c r="B333" s="85">
        <v>200</v>
      </c>
      <c r="C333" s="64" t="s">
        <v>710</v>
      </c>
      <c r="D333" s="165">
        <f>D334+D335+D336</f>
        <v>0</v>
      </c>
      <c r="E333" s="165">
        <f>E334+E335+E336</f>
        <v>0</v>
      </c>
      <c r="F333" s="167">
        <f t="shared" si="22"/>
        <v>0</v>
      </c>
      <c r="H333" s="16"/>
      <c r="I333" s="16"/>
      <c r="J333" s="16"/>
    </row>
    <row r="334" spans="1:10" ht="12.75">
      <c r="A334" s="74" t="s">
        <v>546</v>
      </c>
      <c r="B334" s="85">
        <v>200</v>
      </c>
      <c r="C334" s="64" t="s">
        <v>711</v>
      </c>
      <c r="D334" s="102">
        <f>1000-1000</f>
        <v>0</v>
      </c>
      <c r="E334" s="102">
        <v>0</v>
      </c>
      <c r="F334" s="167">
        <f t="shared" si="22"/>
        <v>0</v>
      </c>
      <c r="H334" s="16"/>
      <c r="I334" s="16"/>
      <c r="J334" s="16"/>
    </row>
    <row r="335" spans="1:10" ht="12.75">
      <c r="A335" s="74" t="s">
        <v>547</v>
      </c>
      <c r="B335" s="85">
        <v>200</v>
      </c>
      <c r="C335" s="64" t="s">
        <v>712</v>
      </c>
      <c r="D335" s="102"/>
      <c r="E335" s="102"/>
      <c r="F335" s="167">
        <f t="shared" si="22"/>
        <v>0</v>
      </c>
      <c r="H335" s="16"/>
      <c r="I335" s="16"/>
      <c r="J335" s="16"/>
    </row>
    <row r="336" spans="1:10" ht="12.75">
      <c r="A336" s="74" t="s">
        <v>548</v>
      </c>
      <c r="B336" s="85">
        <v>200</v>
      </c>
      <c r="C336" s="64" t="s">
        <v>713</v>
      </c>
      <c r="D336" s="102"/>
      <c r="E336" s="102"/>
      <c r="F336" s="167">
        <f t="shared" si="22"/>
        <v>0</v>
      </c>
      <c r="H336" s="16"/>
      <c r="I336" s="16"/>
      <c r="J336" s="16"/>
    </row>
    <row r="337" spans="1:10" ht="12.75">
      <c r="A337" s="74" t="s">
        <v>550</v>
      </c>
      <c r="B337" s="85">
        <v>200</v>
      </c>
      <c r="C337" s="64" t="s">
        <v>714</v>
      </c>
      <c r="D337" s="165">
        <f>D338+D339</f>
        <v>0</v>
      </c>
      <c r="E337" s="165">
        <f>E338+E339</f>
        <v>0</v>
      </c>
      <c r="F337" s="167">
        <f t="shared" si="22"/>
        <v>0</v>
      </c>
      <c r="H337" s="16"/>
      <c r="I337" s="16"/>
      <c r="J337" s="16"/>
    </row>
    <row r="338" spans="1:10" ht="12.75">
      <c r="A338" s="74" t="s">
        <v>555</v>
      </c>
      <c r="B338" s="85">
        <v>200</v>
      </c>
      <c r="C338" s="64" t="s">
        <v>715</v>
      </c>
      <c r="D338" s="102"/>
      <c r="E338" s="102"/>
      <c r="F338" s="167">
        <f t="shared" si="22"/>
        <v>0</v>
      </c>
      <c r="H338" s="16"/>
      <c r="I338" s="16"/>
      <c r="J338" s="16"/>
    </row>
    <row r="339" spans="1:10" ht="18" customHeight="1">
      <c r="A339" s="74" t="s">
        <v>551</v>
      </c>
      <c r="B339" s="85">
        <v>200</v>
      </c>
      <c r="C339" s="64" t="s">
        <v>716</v>
      </c>
      <c r="D339" s="102"/>
      <c r="E339" s="102"/>
      <c r="F339" s="167">
        <f t="shared" si="22"/>
        <v>0</v>
      </c>
      <c r="H339" s="16"/>
      <c r="I339" s="16"/>
      <c r="J339" s="16"/>
    </row>
    <row r="340" spans="1:10" ht="24.75" customHeight="1">
      <c r="A340" s="74" t="s">
        <v>372</v>
      </c>
      <c r="B340" s="85">
        <v>200</v>
      </c>
      <c r="C340" s="64" t="s">
        <v>717</v>
      </c>
      <c r="D340" s="165">
        <f>D341+D348</f>
        <v>0</v>
      </c>
      <c r="E340" s="165">
        <f>E341+E348</f>
        <v>0</v>
      </c>
      <c r="F340" s="167">
        <f t="shared" si="22"/>
        <v>0</v>
      </c>
      <c r="H340" s="16"/>
      <c r="I340" s="16"/>
      <c r="J340" s="16"/>
    </row>
    <row r="341" spans="1:10" ht="12.75">
      <c r="A341" s="74" t="s">
        <v>464</v>
      </c>
      <c r="B341" s="85">
        <v>200</v>
      </c>
      <c r="C341" s="64" t="s">
        <v>718</v>
      </c>
      <c r="D341" s="165">
        <f>D342+D347</f>
        <v>0</v>
      </c>
      <c r="E341" s="165">
        <f>E342+E347</f>
        <v>0</v>
      </c>
      <c r="F341" s="167">
        <f t="shared" si="22"/>
        <v>0</v>
      </c>
      <c r="H341" s="16"/>
      <c r="I341" s="16"/>
      <c r="J341" s="16"/>
    </row>
    <row r="342" spans="1:10" ht="12.75">
      <c r="A342" s="74" t="s">
        <v>545</v>
      </c>
      <c r="B342" s="85">
        <v>200</v>
      </c>
      <c r="C342" s="64" t="s">
        <v>719</v>
      </c>
      <c r="D342" s="165">
        <f>D343+D344+D345+D346</f>
        <v>0</v>
      </c>
      <c r="E342" s="165">
        <f>E343+E344+E345+E346</f>
        <v>0</v>
      </c>
      <c r="F342" s="165">
        <f>F343+F344+F345+F346</f>
        <v>0</v>
      </c>
      <c r="H342" s="16"/>
      <c r="I342" s="16"/>
      <c r="J342" s="16"/>
    </row>
    <row r="343" spans="1:10" ht="12.75">
      <c r="A343" s="74" t="s">
        <v>546</v>
      </c>
      <c r="B343" s="85">
        <v>200</v>
      </c>
      <c r="C343" s="64" t="s">
        <v>720</v>
      </c>
      <c r="D343" s="102"/>
      <c r="E343" s="102">
        <v>0</v>
      </c>
      <c r="F343" s="167">
        <f t="shared" si="22"/>
        <v>0</v>
      </c>
      <c r="H343" s="16"/>
      <c r="I343" s="16"/>
      <c r="J343" s="16"/>
    </row>
    <row r="344" spans="1:10" ht="12.75">
      <c r="A344" s="74" t="s">
        <v>554</v>
      </c>
      <c r="B344" s="85">
        <v>200</v>
      </c>
      <c r="C344" s="64" t="s">
        <v>721</v>
      </c>
      <c r="D344" s="102">
        <f>1000-1000</f>
        <v>0</v>
      </c>
      <c r="E344" s="102">
        <v>0</v>
      </c>
      <c r="F344" s="167">
        <f t="shared" si="22"/>
        <v>0</v>
      </c>
      <c r="H344" s="16"/>
      <c r="I344" s="16"/>
      <c r="J344" s="16"/>
    </row>
    <row r="345" spans="1:10" ht="12.75">
      <c r="A345" s="74" t="s">
        <v>547</v>
      </c>
      <c r="B345" s="85">
        <v>200</v>
      </c>
      <c r="C345" s="64" t="s">
        <v>298</v>
      </c>
      <c r="D345" s="102">
        <v>0</v>
      </c>
      <c r="E345" s="102">
        <v>0</v>
      </c>
      <c r="F345" s="167">
        <f t="shared" si="22"/>
        <v>0</v>
      </c>
      <c r="H345" s="16"/>
      <c r="I345" s="16"/>
      <c r="J345" s="16"/>
    </row>
    <row r="346" spans="1:10" ht="12.75">
      <c r="A346" s="74" t="s">
        <v>548</v>
      </c>
      <c r="B346" s="85">
        <v>200</v>
      </c>
      <c r="C346" s="64" t="s">
        <v>299</v>
      </c>
      <c r="D346" s="102">
        <v>0</v>
      </c>
      <c r="E346" s="102">
        <v>0</v>
      </c>
      <c r="F346" s="167">
        <f t="shared" si="22"/>
        <v>0</v>
      </c>
      <c r="H346" s="16"/>
      <c r="I346" s="16"/>
      <c r="J346" s="16"/>
    </row>
    <row r="347" spans="1:10" ht="12.75">
      <c r="A347" s="74" t="s">
        <v>549</v>
      </c>
      <c r="B347" s="85">
        <v>200</v>
      </c>
      <c r="C347" s="64" t="s">
        <v>386</v>
      </c>
      <c r="D347" s="102"/>
      <c r="E347" s="102">
        <v>0</v>
      </c>
      <c r="F347" s="167">
        <f t="shared" si="22"/>
        <v>0</v>
      </c>
      <c r="H347" s="16"/>
      <c r="I347" s="16"/>
      <c r="J347" s="16"/>
    </row>
    <row r="348" spans="1:10" ht="12.75">
      <c r="A348" s="74" t="s">
        <v>550</v>
      </c>
      <c r="B348" s="85">
        <v>200</v>
      </c>
      <c r="C348" s="64" t="s">
        <v>387</v>
      </c>
      <c r="D348" s="165">
        <f>D349+D350</f>
        <v>0</v>
      </c>
      <c r="E348" s="165">
        <f>E349+E350</f>
        <v>0</v>
      </c>
      <c r="F348" s="167">
        <f t="shared" si="22"/>
        <v>0</v>
      </c>
      <c r="H348" s="16"/>
      <c r="I348" s="16"/>
      <c r="J348" s="16"/>
    </row>
    <row r="349" spans="1:10" ht="12.75">
      <c r="A349" s="74" t="s">
        <v>555</v>
      </c>
      <c r="B349" s="85">
        <v>200</v>
      </c>
      <c r="C349" s="64" t="s">
        <v>388</v>
      </c>
      <c r="D349" s="102"/>
      <c r="E349" s="102"/>
      <c r="F349" s="167">
        <f t="shared" si="22"/>
        <v>0</v>
      </c>
      <c r="H349" s="16"/>
      <c r="I349" s="16"/>
      <c r="J349" s="16"/>
    </row>
    <row r="350" spans="1:10" ht="19.5" customHeight="1">
      <c r="A350" s="74" t="s">
        <v>551</v>
      </c>
      <c r="B350" s="85">
        <v>200</v>
      </c>
      <c r="C350" s="64" t="s">
        <v>494</v>
      </c>
      <c r="D350" s="102"/>
      <c r="E350" s="102">
        <v>0</v>
      </c>
      <c r="F350" s="167">
        <f t="shared" si="22"/>
        <v>0</v>
      </c>
      <c r="H350" s="16"/>
      <c r="I350" s="16"/>
      <c r="J350" s="16"/>
    </row>
    <row r="351" spans="1:10" ht="22.5" customHeight="1" hidden="1">
      <c r="A351" s="154" t="s">
        <v>550</v>
      </c>
      <c r="B351" s="130">
        <v>200</v>
      </c>
      <c r="C351" s="100" t="s">
        <v>84</v>
      </c>
      <c r="D351" s="102"/>
      <c r="E351" s="102"/>
      <c r="F351" s="167">
        <f aca="true" t="shared" si="24" ref="F351:F382">D351-E351</f>
        <v>0</v>
      </c>
      <c r="H351" s="16"/>
      <c r="I351" s="16"/>
      <c r="J351" s="16"/>
    </row>
    <row r="352" spans="1:10" ht="22.5" customHeight="1" hidden="1">
      <c r="A352" s="74" t="s">
        <v>555</v>
      </c>
      <c r="B352" s="85">
        <v>200</v>
      </c>
      <c r="C352" s="100" t="s">
        <v>83</v>
      </c>
      <c r="D352" s="102"/>
      <c r="E352" s="102"/>
      <c r="F352" s="167">
        <f t="shared" si="24"/>
        <v>0</v>
      </c>
      <c r="H352" s="16"/>
      <c r="I352" s="16"/>
      <c r="J352" s="16"/>
    </row>
    <row r="353" spans="1:10" ht="22.5" customHeight="1" hidden="1">
      <c r="A353" s="74" t="s">
        <v>551</v>
      </c>
      <c r="B353" s="85">
        <v>200</v>
      </c>
      <c r="C353" s="100" t="s">
        <v>82</v>
      </c>
      <c r="D353" s="102"/>
      <c r="E353" s="102"/>
      <c r="F353" s="167">
        <f t="shared" si="24"/>
        <v>0</v>
      </c>
      <c r="H353" s="16"/>
      <c r="I353" s="16"/>
      <c r="J353" s="16"/>
    </row>
    <row r="354" spans="1:10" ht="25.5" customHeight="1">
      <c r="A354" s="74" t="s">
        <v>86</v>
      </c>
      <c r="B354" s="85">
        <v>200</v>
      </c>
      <c r="C354" s="64" t="s">
        <v>389</v>
      </c>
      <c r="D354" s="165">
        <f>D355</f>
        <v>0</v>
      </c>
      <c r="E354" s="165">
        <f>E355</f>
        <v>0</v>
      </c>
      <c r="F354" s="165">
        <f>F355</f>
        <v>0</v>
      </c>
      <c r="H354" s="16"/>
      <c r="I354" s="16"/>
      <c r="J354" s="16"/>
    </row>
    <row r="355" spans="1:10" ht="12.75">
      <c r="A355" s="74" t="s">
        <v>464</v>
      </c>
      <c r="B355" s="85">
        <v>200</v>
      </c>
      <c r="C355" s="64" t="s">
        <v>390</v>
      </c>
      <c r="D355" s="165">
        <f>D356</f>
        <v>0</v>
      </c>
      <c r="E355" s="165">
        <f>E356</f>
        <v>0</v>
      </c>
      <c r="F355" s="167">
        <f t="shared" si="24"/>
        <v>0</v>
      </c>
      <c r="H355" s="16"/>
      <c r="I355" s="16"/>
      <c r="J355" s="16"/>
    </row>
    <row r="356" spans="1:10" ht="18.75" customHeight="1">
      <c r="A356" s="74" t="s">
        <v>549</v>
      </c>
      <c r="B356" s="85">
        <v>200</v>
      </c>
      <c r="C356" s="64" t="s">
        <v>498</v>
      </c>
      <c r="D356" s="102">
        <v>0</v>
      </c>
      <c r="E356" s="102">
        <v>0</v>
      </c>
      <c r="F356" s="167">
        <f t="shared" si="24"/>
        <v>0</v>
      </c>
      <c r="H356" s="16"/>
      <c r="I356" s="16"/>
      <c r="J356" s="16"/>
    </row>
    <row r="357" spans="1:10" ht="0.75" customHeight="1" hidden="1">
      <c r="A357" s="86" t="s">
        <v>8</v>
      </c>
      <c r="B357" s="85">
        <v>200</v>
      </c>
      <c r="C357" s="64" t="s">
        <v>9</v>
      </c>
      <c r="D357" s="131">
        <f>D364+D358</f>
        <v>0</v>
      </c>
      <c r="E357" s="131">
        <f>E364+E358</f>
        <v>0</v>
      </c>
      <c r="F357" s="167">
        <f t="shared" si="24"/>
        <v>0</v>
      </c>
      <c r="H357" s="16"/>
      <c r="I357" s="16"/>
      <c r="J357" s="16"/>
    </row>
    <row r="358" spans="1:10" ht="3" customHeight="1" hidden="1">
      <c r="A358" s="74" t="s">
        <v>102</v>
      </c>
      <c r="B358" s="85">
        <v>200</v>
      </c>
      <c r="C358" s="64" t="s">
        <v>103</v>
      </c>
      <c r="D358" s="131">
        <f aca="true" t="shared" si="25" ref="D358:E360">D359</f>
        <v>0</v>
      </c>
      <c r="E358" s="131">
        <f t="shared" si="25"/>
        <v>0</v>
      </c>
      <c r="F358" s="167">
        <f t="shared" si="24"/>
        <v>0</v>
      </c>
      <c r="H358" s="16"/>
      <c r="I358" s="16"/>
      <c r="J358" s="16"/>
    </row>
    <row r="359" spans="1:10" ht="12.75" hidden="1">
      <c r="A359" s="74" t="s">
        <v>363</v>
      </c>
      <c r="B359" s="85">
        <v>200</v>
      </c>
      <c r="C359" s="64" t="s">
        <v>147</v>
      </c>
      <c r="D359" s="131">
        <f t="shared" si="25"/>
        <v>0</v>
      </c>
      <c r="E359" s="131">
        <f t="shared" si="25"/>
        <v>0</v>
      </c>
      <c r="F359" s="167">
        <f t="shared" si="24"/>
        <v>0</v>
      </c>
      <c r="H359" s="16"/>
      <c r="I359" s="16"/>
      <c r="J359" s="16"/>
    </row>
    <row r="360" spans="1:10" ht="12.75" hidden="1">
      <c r="A360" s="74" t="s">
        <v>464</v>
      </c>
      <c r="B360" s="85">
        <v>200</v>
      </c>
      <c r="C360" s="64" t="s">
        <v>148</v>
      </c>
      <c r="D360" s="131">
        <f t="shared" si="25"/>
        <v>0</v>
      </c>
      <c r="E360" s="131">
        <f t="shared" si="25"/>
        <v>0</v>
      </c>
      <c r="F360" s="167">
        <f t="shared" si="24"/>
        <v>0</v>
      </c>
      <c r="H360" s="16"/>
      <c r="I360" s="16"/>
      <c r="J360" s="16"/>
    </row>
    <row r="361" spans="1:10" ht="22.5" hidden="1">
      <c r="A361" s="74" t="s">
        <v>465</v>
      </c>
      <c r="B361" s="85">
        <v>200</v>
      </c>
      <c r="C361" s="64" t="s">
        <v>149</v>
      </c>
      <c r="D361" s="131">
        <f>D363+D362</f>
        <v>0</v>
      </c>
      <c r="E361" s="131">
        <f>E362+E363</f>
        <v>0</v>
      </c>
      <c r="F361" s="167">
        <f t="shared" si="24"/>
        <v>0</v>
      </c>
      <c r="H361" s="16"/>
      <c r="I361" s="16"/>
      <c r="J361" s="16"/>
    </row>
    <row r="362" spans="1:10" ht="12.75" hidden="1">
      <c r="A362" s="74" t="s">
        <v>466</v>
      </c>
      <c r="B362" s="85">
        <v>200</v>
      </c>
      <c r="C362" s="64" t="s">
        <v>150</v>
      </c>
      <c r="D362" s="92">
        <v>0</v>
      </c>
      <c r="E362" s="92">
        <v>0</v>
      </c>
      <c r="F362" s="167">
        <f t="shared" si="24"/>
        <v>0</v>
      </c>
      <c r="H362" s="16"/>
      <c r="I362" s="16"/>
      <c r="J362" s="16"/>
    </row>
    <row r="363" spans="1:10" ht="12.75" hidden="1">
      <c r="A363" s="74" t="s">
        <v>467</v>
      </c>
      <c r="B363" s="85">
        <v>200</v>
      </c>
      <c r="C363" s="64" t="s">
        <v>151</v>
      </c>
      <c r="D363" s="92">
        <v>0</v>
      </c>
      <c r="E363" s="92">
        <v>0</v>
      </c>
      <c r="F363" s="167">
        <f t="shared" si="24"/>
        <v>0</v>
      </c>
      <c r="H363" s="16"/>
      <c r="I363" s="16"/>
      <c r="J363" s="16"/>
    </row>
    <row r="364" spans="1:10" ht="28.5" customHeight="1" hidden="1">
      <c r="A364" s="74" t="s">
        <v>680</v>
      </c>
      <c r="B364" s="85">
        <v>200</v>
      </c>
      <c r="C364" s="64" t="s">
        <v>10</v>
      </c>
      <c r="D364" s="131">
        <f>D365+D371+D390+D408</f>
        <v>0</v>
      </c>
      <c r="E364" s="131">
        <f>E365+E371+E383+E408</f>
        <v>0</v>
      </c>
      <c r="F364" s="167">
        <f t="shared" si="24"/>
        <v>0</v>
      </c>
      <c r="H364" s="16"/>
      <c r="I364" s="16"/>
      <c r="J364" s="16"/>
    </row>
    <row r="365" spans="1:10" ht="64.5" customHeight="1" hidden="1">
      <c r="A365" s="74" t="s">
        <v>423</v>
      </c>
      <c r="B365" s="85">
        <v>200</v>
      </c>
      <c r="C365" s="64" t="s">
        <v>11</v>
      </c>
      <c r="D365" s="131">
        <f aca="true" t="shared" si="26" ref="D365:E367">D366</f>
        <v>0</v>
      </c>
      <c r="E365" s="131">
        <f t="shared" si="26"/>
        <v>0</v>
      </c>
      <c r="F365" s="167">
        <f t="shared" si="24"/>
        <v>0</v>
      </c>
      <c r="H365" s="16"/>
      <c r="I365" s="16"/>
      <c r="J365" s="16"/>
    </row>
    <row r="366" spans="1:10" ht="28.5" customHeight="1" hidden="1">
      <c r="A366" s="86" t="s">
        <v>363</v>
      </c>
      <c r="B366" s="85">
        <v>200</v>
      </c>
      <c r="C366" s="64" t="s">
        <v>12</v>
      </c>
      <c r="D366" s="131">
        <f t="shared" si="26"/>
        <v>0</v>
      </c>
      <c r="E366" s="131">
        <f t="shared" si="26"/>
        <v>0</v>
      </c>
      <c r="F366" s="167">
        <f t="shared" si="24"/>
        <v>0</v>
      </c>
      <c r="H366" s="16"/>
      <c r="I366" s="16"/>
      <c r="J366" s="16"/>
    </row>
    <row r="367" spans="1:10" ht="12.75" hidden="1">
      <c r="A367" s="86" t="s">
        <v>464</v>
      </c>
      <c r="B367" s="85">
        <v>200</v>
      </c>
      <c r="C367" s="64" t="s">
        <v>13</v>
      </c>
      <c r="D367" s="131">
        <f t="shared" si="26"/>
        <v>0</v>
      </c>
      <c r="E367" s="131">
        <f t="shared" si="26"/>
        <v>0</v>
      </c>
      <c r="F367" s="167">
        <f t="shared" si="24"/>
        <v>0</v>
      </c>
      <c r="H367" s="16"/>
      <c r="I367" s="16"/>
      <c r="J367" s="16"/>
    </row>
    <row r="368" spans="1:10" ht="25.5" customHeight="1" hidden="1">
      <c r="A368" s="74" t="s">
        <v>465</v>
      </c>
      <c r="B368" s="85">
        <v>200</v>
      </c>
      <c r="C368" s="64" t="s">
        <v>14</v>
      </c>
      <c r="D368" s="131">
        <f>D369+D370</f>
        <v>0</v>
      </c>
      <c r="E368" s="131">
        <f>E369+E370</f>
        <v>0</v>
      </c>
      <c r="F368" s="167">
        <f t="shared" si="24"/>
        <v>0</v>
      </c>
      <c r="H368" s="16"/>
      <c r="I368" s="16"/>
      <c r="J368" s="16"/>
    </row>
    <row r="369" spans="1:10" ht="12.75" hidden="1">
      <c r="A369" s="74" t="s">
        <v>466</v>
      </c>
      <c r="B369" s="85">
        <v>200</v>
      </c>
      <c r="C369" s="64" t="s">
        <v>15</v>
      </c>
      <c r="D369" s="102">
        <v>0</v>
      </c>
      <c r="E369" s="102">
        <v>0</v>
      </c>
      <c r="F369" s="167">
        <f t="shared" si="24"/>
        <v>0</v>
      </c>
      <c r="H369" s="16"/>
      <c r="I369" s="16"/>
      <c r="J369" s="16"/>
    </row>
    <row r="370" spans="1:10" ht="0.75" customHeight="1" hidden="1">
      <c r="A370" s="74" t="s">
        <v>467</v>
      </c>
      <c r="B370" s="85">
        <v>200</v>
      </c>
      <c r="C370" s="64" t="s">
        <v>16</v>
      </c>
      <c r="D370" s="102">
        <v>0</v>
      </c>
      <c r="E370" s="102">
        <v>0</v>
      </c>
      <c r="F370" s="167">
        <f t="shared" si="24"/>
        <v>0</v>
      </c>
      <c r="H370" s="16"/>
      <c r="I370" s="16"/>
      <c r="J370" s="16"/>
    </row>
    <row r="371" spans="1:10" ht="33" customHeight="1" hidden="1">
      <c r="A371" s="74" t="s">
        <v>361</v>
      </c>
      <c r="B371" s="85">
        <v>200</v>
      </c>
      <c r="C371" s="64" t="s">
        <v>17</v>
      </c>
      <c r="D371" s="131">
        <f>D372+D377</f>
        <v>0</v>
      </c>
      <c r="E371" s="131">
        <f>E372+E377</f>
        <v>0</v>
      </c>
      <c r="F371" s="167">
        <f t="shared" si="24"/>
        <v>0</v>
      </c>
      <c r="H371" s="16"/>
      <c r="I371" s="16"/>
      <c r="J371" s="16"/>
    </row>
    <row r="372" spans="1:10" ht="12.75" hidden="1">
      <c r="A372" s="74" t="s">
        <v>464</v>
      </c>
      <c r="B372" s="85">
        <v>200</v>
      </c>
      <c r="C372" s="64" t="s">
        <v>18</v>
      </c>
      <c r="D372" s="131">
        <f>D373</f>
        <v>0</v>
      </c>
      <c r="E372" s="131">
        <f>E373</f>
        <v>0</v>
      </c>
      <c r="F372" s="167">
        <f t="shared" si="24"/>
        <v>0</v>
      </c>
      <c r="H372" s="16"/>
      <c r="I372" s="16"/>
      <c r="J372" s="16"/>
    </row>
    <row r="373" spans="1:10" ht="12.75" hidden="1">
      <c r="A373" s="74" t="s">
        <v>545</v>
      </c>
      <c r="B373" s="85">
        <v>200</v>
      </c>
      <c r="C373" s="64" t="s">
        <v>19</v>
      </c>
      <c r="D373" s="131">
        <f>D374+D375+D376</f>
        <v>0</v>
      </c>
      <c r="E373" s="131">
        <f>E374+E375+E376</f>
        <v>0</v>
      </c>
      <c r="F373" s="167">
        <f t="shared" si="24"/>
        <v>0</v>
      </c>
      <c r="H373" s="16"/>
      <c r="I373" s="16"/>
      <c r="J373" s="16"/>
    </row>
    <row r="374" spans="1:10" ht="12.75" hidden="1">
      <c r="A374" s="74" t="s">
        <v>546</v>
      </c>
      <c r="B374" s="85">
        <v>200</v>
      </c>
      <c r="C374" s="64" t="s">
        <v>20</v>
      </c>
      <c r="D374" s="102"/>
      <c r="E374" s="102"/>
      <c r="F374" s="167">
        <f t="shared" si="24"/>
        <v>0</v>
      </c>
      <c r="H374" s="16"/>
      <c r="I374" s="16"/>
      <c r="J374" s="16"/>
    </row>
    <row r="375" spans="1:10" ht="12.75" hidden="1">
      <c r="A375" s="74" t="s">
        <v>547</v>
      </c>
      <c r="B375" s="85">
        <v>200</v>
      </c>
      <c r="C375" s="64" t="s">
        <v>21</v>
      </c>
      <c r="D375" s="102"/>
      <c r="E375" s="102"/>
      <c r="F375" s="167">
        <f t="shared" si="24"/>
        <v>0</v>
      </c>
      <c r="H375" s="16"/>
      <c r="I375" s="16"/>
      <c r="J375" s="16"/>
    </row>
    <row r="376" spans="1:10" ht="12.75" hidden="1">
      <c r="A376" s="74" t="s">
        <v>548</v>
      </c>
      <c r="B376" s="85">
        <v>200</v>
      </c>
      <c r="C376" s="64" t="s">
        <v>22</v>
      </c>
      <c r="D376" s="102">
        <v>0</v>
      </c>
      <c r="E376" s="102">
        <v>0</v>
      </c>
      <c r="F376" s="167">
        <f t="shared" si="24"/>
        <v>0</v>
      </c>
      <c r="H376" s="16"/>
      <c r="I376" s="16"/>
      <c r="J376" s="16"/>
    </row>
    <row r="377" spans="1:10" ht="12.75" hidden="1">
      <c r="A377" s="74" t="s">
        <v>550</v>
      </c>
      <c r="B377" s="85">
        <v>200</v>
      </c>
      <c r="C377" s="64" t="s">
        <v>23</v>
      </c>
      <c r="D377" s="131">
        <f>D378</f>
        <v>0</v>
      </c>
      <c r="E377" s="131">
        <f>E378</f>
        <v>0</v>
      </c>
      <c r="F377" s="167">
        <f t="shared" si="24"/>
        <v>0</v>
      </c>
      <c r="H377" s="16"/>
      <c r="I377" s="16"/>
      <c r="J377" s="16"/>
    </row>
    <row r="378" spans="1:10" ht="21.75" customHeight="1" hidden="1">
      <c r="A378" s="74" t="s">
        <v>551</v>
      </c>
      <c r="B378" s="85">
        <v>200</v>
      </c>
      <c r="C378" s="64" t="s">
        <v>24</v>
      </c>
      <c r="D378" s="102">
        <v>0</v>
      </c>
      <c r="E378" s="102">
        <v>0</v>
      </c>
      <c r="F378" s="167">
        <f t="shared" si="24"/>
        <v>0</v>
      </c>
      <c r="H378" s="16"/>
      <c r="I378" s="16"/>
      <c r="J378" s="16"/>
    </row>
    <row r="379" spans="1:10" ht="12.75" hidden="1">
      <c r="A379" s="74"/>
      <c r="B379" s="85">
        <v>200</v>
      </c>
      <c r="C379" s="64" t="s">
        <v>25</v>
      </c>
      <c r="D379" s="102"/>
      <c r="E379" s="102"/>
      <c r="F379" s="167">
        <f t="shared" si="24"/>
        <v>0</v>
      </c>
      <c r="H379" s="16"/>
      <c r="I379" s="16"/>
      <c r="J379" s="16"/>
    </row>
    <row r="380" spans="1:10" ht="12.75" hidden="1">
      <c r="A380" s="74" t="s">
        <v>464</v>
      </c>
      <c r="B380" s="85">
        <v>200</v>
      </c>
      <c r="C380" s="64" t="s">
        <v>26</v>
      </c>
      <c r="D380" s="102"/>
      <c r="E380" s="102"/>
      <c r="F380" s="167">
        <f t="shared" si="24"/>
        <v>0</v>
      </c>
      <c r="H380" s="16"/>
      <c r="I380" s="16"/>
      <c r="J380" s="16"/>
    </row>
    <row r="381" spans="1:10" ht="12.75" hidden="1">
      <c r="A381" s="74" t="s">
        <v>545</v>
      </c>
      <c r="B381" s="85">
        <v>200</v>
      </c>
      <c r="C381" s="64" t="s">
        <v>627</v>
      </c>
      <c r="D381" s="102"/>
      <c r="E381" s="102"/>
      <c r="F381" s="167">
        <f t="shared" si="24"/>
        <v>0</v>
      </c>
      <c r="H381" s="16"/>
      <c r="I381" s="16"/>
      <c r="J381" s="16"/>
    </row>
    <row r="382" spans="1:10" ht="29.25" customHeight="1" hidden="1">
      <c r="A382" s="74" t="s">
        <v>547</v>
      </c>
      <c r="B382" s="85">
        <v>200</v>
      </c>
      <c r="C382" s="64" t="s">
        <v>628</v>
      </c>
      <c r="D382" s="102"/>
      <c r="E382" s="102"/>
      <c r="F382" s="167">
        <f t="shared" si="24"/>
        <v>0</v>
      </c>
      <c r="H382" s="16"/>
      <c r="I382" s="16"/>
      <c r="J382" s="16"/>
    </row>
    <row r="383" spans="1:10" ht="22.5" hidden="1">
      <c r="A383" s="74" t="s">
        <v>372</v>
      </c>
      <c r="B383" s="85">
        <v>200</v>
      </c>
      <c r="C383" s="64" t="s">
        <v>27</v>
      </c>
      <c r="D383" s="131">
        <f>D384+D390</f>
        <v>0</v>
      </c>
      <c r="E383" s="131">
        <f>E384+E390</f>
        <v>0</v>
      </c>
      <c r="F383" s="167">
        <f aca="true" t="shared" si="27" ref="F383:F414">D383-E383</f>
        <v>0</v>
      </c>
      <c r="H383" s="16"/>
      <c r="I383" s="16"/>
      <c r="J383" s="16"/>
    </row>
    <row r="384" spans="1:10" ht="12.75" hidden="1">
      <c r="A384" s="74" t="s">
        <v>464</v>
      </c>
      <c r="B384" s="85">
        <v>200</v>
      </c>
      <c r="C384" s="64" t="s">
        <v>28</v>
      </c>
      <c r="D384" s="131">
        <f>D385+D389</f>
        <v>0</v>
      </c>
      <c r="E384" s="131">
        <f>E385+E389</f>
        <v>0</v>
      </c>
      <c r="F384" s="167">
        <f t="shared" si="27"/>
        <v>0</v>
      </c>
      <c r="H384" s="16"/>
      <c r="I384" s="16"/>
      <c r="J384" s="16"/>
    </row>
    <row r="385" spans="1:10" ht="12.75" hidden="1">
      <c r="A385" s="74" t="s">
        <v>545</v>
      </c>
      <c r="B385" s="85">
        <v>200</v>
      </c>
      <c r="C385" s="64" t="s">
        <v>29</v>
      </c>
      <c r="D385" s="131">
        <f>D386+D387+D388</f>
        <v>0</v>
      </c>
      <c r="E385" s="131">
        <f>E386+E387+E388</f>
        <v>0</v>
      </c>
      <c r="F385" s="167">
        <f t="shared" si="27"/>
        <v>0</v>
      </c>
      <c r="H385" s="16"/>
      <c r="I385" s="16"/>
      <c r="J385" s="16"/>
    </row>
    <row r="386" spans="1:10" ht="12.75" hidden="1">
      <c r="A386" s="74" t="s">
        <v>546</v>
      </c>
      <c r="B386" s="85">
        <v>200</v>
      </c>
      <c r="C386" s="64" t="s">
        <v>30</v>
      </c>
      <c r="D386" s="102"/>
      <c r="E386" s="102"/>
      <c r="F386" s="167">
        <f t="shared" si="27"/>
        <v>0</v>
      </c>
      <c r="H386" s="16"/>
      <c r="I386" s="16"/>
      <c r="J386" s="16"/>
    </row>
    <row r="387" spans="1:10" ht="12.75" hidden="1">
      <c r="A387" s="74" t="s">
        <v>554</v>
      </c>
      <c r="B387" s="85">
        <v>200</v>
      </c>
      <c r="C387" s="64" t="s">
        <v>31</v>
      </c>
      <c r="D387" s="102"/>
      <c r="E387" s="102"/>
      <c r="F387" s="167">
        <f t="shared" si="27"/>
        <v>0</v>
      </c>
      <c r="H387" s="16"/>
      <c r="I387" s="16"/>
      <c r="J387" s="16"/>
    </row>
    <row r="388" spans="1:10" ht="12.75" hidden="1">
      <c r="A388" s="74" t="s">
        <v>548</v>
      </c>
      <c r="B388" s="85">
        <v>200</v>
      </c>
      <c r="C388" s="64" t="s">
        <v>32</v>
      </c>
      <c r="D388" s="102"/>
      <c r="E388" s="102"/>
      <c r="F388" s="167">
        <f t="shared" si="27"/>
        <v>0</v>
      </c>
      <c r="H388" s="16"/>
      <c r="I388" s="16"/>
      <c r="J388" s="16"/>
    </row>
    <row r="389" spans="1:10" ht="12.75" hidden="1">
      <c r="A389" s="74" t="s">
        <v>549</v>
      </c>
      <c r="B389" s="85">
        <v>200</v>
      </c>
      <c r="C389" s="64" t="s">
        <v>33</v>
      </c>
      <c r="D389" s="102"/>
      <c r="E389" s="102"/>
      <c r="F389" s="167">
        <f t="shared" si="27"/>
        <v>0</v>
      </c>
      <c r="H389" s="16"/>
      <c r="I389" s="16"/>
      <c r="J389" s="16"/>
    </row>
    <row r="390" spans="1:10" ht="12.75" hidden="1">
      <c r="A390" s="74" t="s">
        <v>550</v>
      </c>
      <c r="B390" s="85">
        <v>200</v>
      </c>
      <c r="C390" s="64" t="s">
        <v>34</v>
      </c>
      <c r="D390" s="131">
        <f>D391+D392</f>
        <v>0</v>
      </c>
      <c r="E390" s="131">
        <f>E391+E392</f>
        <v>0</v>
      </c>
      <c r="F390" s="167">
        <f t="shared" si="27"/>
        <v>0</v>
      </c>
      <c r="H390" s="16"/>
      <c r="I390" s="16"/>
      <c r="J390" s="16"/>
    </row>
    <row r="391" spans="1:10" ht="12.75" hidden="1">
      <c r="A391" s="74" t="s">
        <v>555</v>
      </c>
      <c r="B391" s="85">
        <v>200</v>
      </c>
      <c r="C391" s="64" t="s">
        <v>35</v>
      </c>
      <c r="D391" s="102"/>
      <c r="E391" s="102"/>
      <c r="F391" s="167">
        <f t="shared" si="27"/>
        <v>0</v>
      </c>
      <c r="H391" s="16"/>
      <c r="I391" s="16"/>
      <c r="J391" s="16"/>
    </row>
    <row r="392" spans="1:10" ht="24" customHeight="1" hidden="1">
      <c r="A392" s="74" t="s">
        <v>551</v>
      </c>
      <c r="B392" s="85">
        <v>200</v>
      </c>
      <c r="C392" s="64" t="s">
        <v>36</v>
      </c>
      <c r="D392" s="102">
        <v>0</v>
      </c>
      <c r="E392" s="102">
        <v>0</v>
      </c>
      <c r="F392" s="167">
        <f t="shared" si="27"/>
        <v>0</v>
      </c>
      <c r="H392" s="16"/>
      <c r="I392" s="16"/>
      <c r="J392" s="16"/>
    </row>
    <row r="393" spans="1:10" ht="24" customHeight="1" hidden="1">
      <c r="A393" s="86" t="s">
        <v>550</v>
      </c>
      <c r="B393" s="153">
        <v>200</v>
      </c>
      <c r="C393" s="100" t="s">
        <v>359</v>
      </c>
      <c r="D393" s="169"/>
      <c r="E393" s="169"/>
      <c r="F393" s="167">
        <f t="shared" si="27"/>
        <v>0</v>
      </c>
      <c r="H393" s="16"/>
      <c r="I393" s="16"/>
      <c r="J393" s="16"/>
    </row>
    <row r="394" spans="1:10" ht="24" customHeight="1" hidden="1">
      <c r="A394" s="74" t="s">
        <v>555</v>
      </c>
      <c r="B394" s="153"/>
      <c r="C394" s="100" t="s">
        <v>357</v>
      </c>
      <c r="D394" s="169"/>
      <c r="E394" s="169"/>
      <c r="F394" s="167">
        <f t="shared" si="27"/>
        <v>0</v>
      </c>
      <c r="H394" s="16"/>
      <c r="I394" s="16"/>
      <c r="J394" s="16"/>
    </row>
    <row r="395" spans="1:10" ht="24" customHeight="1" hidden="1">
      <c r="A395" s="74" t="s">
        <v>551</v>
      </c>
      <c r="B395" s="153"/>
      <c r="C395" s="100" t="s">
        <v>358</v>
      </c>
      <c r="D395" s="169"/>
      <c r="E395" s="169"/>
      <c r="F395" s="167">
        <f t="shared" si="27"/>
        <v>0</v>
      </c>
      <c r="H395" s="16"/>
      <c r="I395" s="16"/>
      <c r="J395" s="16"/>
    </row>
    <row r="396" spans="1:10" ht="24" customHeight="1" hidden="1">
      <c r="A396" s="74" t="s">
        <v>555</v>
      </c>
      <c r="B396" s="85">
        <v>200</v>
      </c>
      <c r="C396" s="100" t="s">
        <v>83</v>
      </c>
      <c r="D396" s="102"/>
      <c r="E396" s="102"/>
      <c r="F396" s="167">
        <f t="shared" si="27"/>
        <v>0</v>
      </c>
      <c r="H396" s="16"/>
      <c r="I396" s="16"/>
      <c r="J396" s="16"/>
    </row>
    <row r="397" spans="1:10" ht="24" customHeight="1" hidden="1">
      <c r="A397" s="74" t="s">
        <v>551</v>
      </c>
      <c r="B397" s="85">
        <v>200</v>
      </c>
      <c r="C397" s="100" t="s">
        <v>82</v>
      </c>
      <c r="D397" s="102"/>
      <c r="E397" s="102"/>
      <c r="F397" s="167">
        <f t="shared" si="27"/>
        <v>0</v>
      </c>
      <c r="H397" s="16"/>
      <c r="I397" s="16"/>
      <c r="J397" s="16"/>
    </row>
    <row r="398" spans="1:10" ht="24" customHeight="1" hidden="1">
      <c r="A398" s="74" t="s">
        <v>86</v>
      </c>
      <c r="B398" s="85">
        <v>200</v>
      </c>
      <c r="C398" s="64" t="s">
        <v>37</v>
      </c>
      <c r="D398" s="102"/>
      <c r="E398" s="102"/>
      <c r="F398" s="167">
        <f t="shared" si="27"/>
        <v>0</v>
      </c>
      <c r="H398" s="16"/>
      <c r="I398" s="16"/>
      <c r="J398" s="16"/>
    </row>
    <row r="399" spans="1:10" ht="12.75" hidden="1">
      <c r="A399" s="74" t="s">
        <v>464</v>
      </c>
      <c r="B399" s="85">
        <v>200</v>
      </c>
      <c r="C399" s="64" t="s">
        <v>38</v>
      </c>
      <c r="D399" s="102"/>
      <c r="E399" s="102"/>
      <c r="F399" s="167">
        <f t="shared" si="27"/>
        <v>0</v>
      </c>
      <c r="H399" s="16"/>
      <c r="I399" s="16"/>
      <c r="J399" s="16"/>
    </row>
    <row r="400" spans="1:10" ht="12.75" hidden="1">
      <c r="A400" s="74" t="s">
        <v>549</v>
      </c>
      <c r="B400" s="85">
        <v>200</v>
      </c>
      <c r="C400" s="64" t="s">
        <v>117</v>
      </c>
      <c r="D400" s="102"/>
      <c r="E400" s="102"/>
      <c r="F400" s="167">
        <f t="shared" si="27"/>
        <v>0</v>
      </c>
      <c r="H400" s="16"/>
      <c r="I400" s="16"/>
      <c r="J400" s="16"/>
    </row>
    <row r="401" spans="1:10" ht="28.5" customHeight="1" hidden="1">
      <c r="A401" s="86" t="s">
        <v>373</v>
      </c>
      <c r="B401" s="85">
        <v>200</v>
      </c>
      <c r="C401" s="64" t="s">
        <v>272</v>
      </c>
      <c r="D401" s="102"/>
      <c r="E401" s="102"/>
      <c r="F401" s="167">
        <f t="shared" si="27"/>
        <v>0</v>
      </c>
      <c r="H401" s="16"/>
      <c r="I401" s="16"/>
      <c r="J401" s="16"/>
    </row>
    <row r="402" spans="1:10" ht="12.75" hidden="1">
      <c r="A402" s="74" t="s">
        <v>464</v>
      </c>
      <c r="B402" s="85">
        <v>200</v>
      </c>
      <c r="C402" s="64" t="s">
        <v>273</v>
      </c>
      <c r="D402" s="102"/>
      <c r="E402" s="102"/>
      <c r="F402" s="167">
        <f t="shared" si="27"/>
        <v>0</v>
      </c>
      <c r="H402" s="16"/>
      <c r="I402" s="16"/>
      <c r="J402" s="16"/>
    </row>
    <row r="403" spans="1:10" ht="12.75" hidden="1">
      <c r="A403" s="74" t="s">
        <v>549</v>
      </c>
      <c r="B403" s="85">
        <v>200</v>
      </c>
      <c r="C403" s="64" t="s">
        <v>274</v>
      </c>
      <c r="D403" s="102"/>
      <c r="E403" s="102"/>
      <c r="F403" s="167">
        <f t="shared" si="27"/>
        <v>0</v>
      </c>
      <c r="H403" s="16"/>
      <c r="I403" s="16"/>
      <c r="J403" s="16"/>
    </row>
    <row r="404" spans="1:10" ht="12.75" hidden="1">
      <c r="A404" s="86" t="s">
        <v>637</v>
      </c>
      <c r="B404" s="85">
        <v>200</v>
      </c>
      <c r="C404" s="64" t="s">
        <v>579</v>
      </c>
      <c r="D404" s="102"/>
      <c r="E404" s="102"/>
      <c r="F404" s="167">
        <f t="shared" si="27"/>
        <v>0</v>
      </c>
      <c r="H404" s="16"/>
      <c r="I404" s="16"/>
      <c r="J404" s="16"/>
    </row>
    <row r="405" spans="1:10" ht="22.5" hidden="1">
      <c r="A405" s="74" t="s">
        <v>465</v>
      </c>
      <c r="B405" s="85">
        <v>200</v>
      </c>
      <c r="C405" s="64" t="s">
        <v>580</v>
      </c>
      <c r="D405" s="102"/>
      <c r="E405" s="102"/>
      <c r="F405" s="167">
        <f t="shared" si="27"/>
        <v>0</v>
      </c>
      <c r="H405" s="16"/>
      <c r="I405" s="16"/>
      <c r="J405" s="16"/>
    </row>
    <row r="406" spans="1:10" ht="12.75" hidden="1">
      <c r="A406" s="74" t="s">
        <v>466</v>
      </c>
      <c r="B406" s="85">
        <v>200</v>
      </c>
      <c r="C406" s="64" t="s">
        <v>581</v>
      </c>
      <c r="D406" s="102"/>
      <c r="E406" s="102"/>
      <c r="F406" s="167">
        <f t="shared" si="27"/>
        <v>0</v>
      </c>
      <c r="H406" s="16"/>
      <c r="I406" s="16"/>
      <c r="J406" s="16"/>
    </row>
    <row r="407" spans="1:10" ht="12.75" hidden="1">
      <c r="A407" s="74" t="s">
        <v>467</v>
      </c>
      <c r="B407" s="85">
        <v>200</v>
      </c>
      <c r="C407" s="64" t="s">
        <v>582</v>
      </c>
      <c r="D407" s="102"/>
      <c r="E407" s="102"/>
      <c r="F407" s="167">
        <f t="shared" si="27"/>
        <v>0</v>
      </c>
      <c r="H407" s="16"/>
      <c r="I407" s="16"/>
      <c r="J407" s="16"/>
    </row>
    <row r="408" spans="1:10" ht="12.75" hidden="1">
      <c r="A408" s="74" t="s">
        <v>549</v>
      </c>
      <c r="B408" s="85">
        <v>200</v>
      </c>
      <c r="C408" s="64" t="s">
        <v>619</v>
      </c>
      <c r="D408" s="102">
        <v>0</v>
      </c>
      <c r="E408" s="102">
        <v>0</v>
      </c>
      <c r="F408" s="167">
        <f t="shared" si="27"/>
        <v>0</v>
      </c>
      <c r="H408" s="16"/>
      <c r="I408" s="16"/>
      <c r="J408" s="16"/>
    </row>
    <row r="409" spans="1:10" ht="0.75" customHeight="1" hidden="1">
      <c r="A409" s="86" t="s">
        <v>632</v>
      </c>
      <c r="B409" s="85">
        <v>200</v>
      </c>
      <c r="C409" s="100" t="s">
        <v>633</v>
      </c>
      <c r="D409" s="131">
        <f>D417</f>
        <v>0</v>
      </c>
      <c r="E409" s="131">
        <f>E417</f>
        <v>0</v>
      </c>
      <c r="F409" s="167">
        <f t="shared" si="27"/>
        <v>0</v>
      </c>
      <c r="H409" s="16"/>
      <c r="I409" s="16"/>
      <c r="J409" s="16"/>
    </row>
    <row r="410" spans="1:10" ht="12.75" hidden="1">
      <c r="A410" s="86" t="s">
        <v>634</v>
      </c>
      <c r="B410" s="85">
        <v>200</v>
      </c>
      <c r="C410" s="64" t="s">
        <v>635</v>
      </c>
      <c r="D410" s="131"/>
      <c r="E410" s="102"/>
      <c r="F410" s="167">
        <f t="shared" si="27"/>
        <v>0</v>
      </c>
      <c r="H410" s="16"/>
      <c r="I410" s="16"/>
      <c r="J410" s="16"/>
    </row>
    <row r="411" spans="1:10" ht="12.75" hidden="1">
      <c r="A411" s="86"/>
      <c r="B411" s="85">
        <v>200</v>
      </c>
      <c r="C411" s="64" t="s">
        <v>278</v>
      </c>
      <c r="D411" s="131"/>
      <c r="E411" s="102"/>
      <c r="F411" s="167">
        <f t="shared" si="27"/>
        <v>0</v>
      </c>
      <c r="H411" s="16"/>
      <c r="I411" s="16"/>
      <c r="J411" s="16"/>
    </row>
    <row r="412" spans="1:10" ht="37.5" customHeight="1" hidden="1">
      <c r="A412" s="86" t="s">
        <v>583</v>
      </c>
      <c r="B412" s="85">
        <v>200</v>
      </c>
      <c r="C412" s="64" t="s">
        <v>584</v>
      </c>
      <c r="D412" s="131"/>
      <c r="E412" s="102"/>
      <c r="F412" s="167">
        <f t="shared" si="27"/>
        <v>0</v>
      </c>
      <c r="H412" s="16"/>
      <c r="I412" s="16"/>
      <c r="J412" s="16"/>
    </row>
    <row r="413" spans="1:10" ht="36.75" customHeight="1" hidden="1">
      <c r="A413" s="74" t="s">
        <v>585</v>
      </c>
      <c r="B413" s="85">
        <v>200</v>
      </c>
      <c r="C413" s="64" t="s">
        <v>586</v>
      </c>
      <c r="D413" s="131"/>
      <c r="E413" s="102"/>
      <c r="F413" s="167">
        <f t="shared" si="27"/>
        <v>0</v>
      </c>
      <c r="H413" s="16"/>
      <c r="I413" s="16"/>
      <c r="J413" s="16"/>
    </row>
    <row r="414" spans="1:10" ht="12.75" hidden="1">
      <c r="A414" s="86" t="s">
        <v>464</v>
      </c>
      <c r="B414" s="85">
        <v>200</v>
      </c>
      <c r="C414" s="64" t="s">
        <v>587</v>
      </c>
      <c r="D414" s="131"/>
      <c r="E414" s="102"/>
      <c r="F414" s="167">
        <f t="shared" si="27"/>
        <v>0</v>
      </c>
      <c r="H414" s="16"/>
      <c r="I414" s="16"/>
      <c r="J414" s="16"/>
    </row>
    <row r="415" spans="1:10" ht="12.75" hidden="1">
      <c r="A415" s="86" t="s">
        <v>87</v>
      </c>
      <c r="B415" s="85">
        <v>200</v>
      </c>
      <c r="C415" s="64" t="s">
        <v>588</v>
      </c>
      <c r="D415" s="131"/>
      <c r="E415" s="102"/>
      <c r="F415" s="167">
        <f aca="true" t="shared" si="28" ref="F415:F428">D415-E415</f>
        <v>0</v>
      </c>
      <c r="H415" s="16"/>
      <c r="I415" s="16"/>
      <c r="J415" s="16"/>
    </row>
    <row r="416" spans="1:10" ht="35.25" customHeight="1" hidden="1">
      <c r="A416" s="86" t="s">
        <v>589</v>
      </c>
      <c r="B416" s="85">
        <v>200</v>
      </c>
      <c r="C416" s="64" t="s">
        <v>590</v>
      </c>
      <c r="D416" s="131"/>
      <c r="E416" s="102"/>
      <c r="F416" s="167">
        <f t="shared" si="28"/>
        <v>0</v>
      </c>
      <c r="H416" s="16"/>
      <c r="I416" s="16"/>
      <c r="J416" s="16"/>
    </row>
    <row r="417" spans="1:10" ht="12.75" hidden="1">
      <c r="A417" s="74" t="s">
        <v>591</v>
      </c>
      <c r="B417" s="85">
        <v>200</v>
      </c>
      <c r="C417" s="64" t="s">
        <v>592</v>
      </c>
      <c r="D417" s="131">
        <f aca="true" t="shared" si="29" ref="D417:E421">D418</f>
        <v>0</v>
      </c>
      <c r="E417" s="131">
        <f t="shared" si="29"/>
        <v>0</v>
      </c>
      <c r="F417" s="167">
        <f t="shared" si="28"/>
        <v>0</v>
      </c>
      <c r="H417" s="16"/>
      <c r="I417" s="16"/>
      <c r="J417" s="16"/>
    </row>
    <row r="418" spans="1:10" ht="22.5" hidden="1">
      <c r="A418" s="74" t="s">
        <v>472</v>
      </c>
      <c r="B418" s="85">
        <v>200</v>
      </c>
      <c r="C418" s="64" t="s">
        <v>118</v>
      </c>
      <c r="D418" s="131">
        <f t="shared" si="29"/>
        <v>0</v>
      </c>
      <c r="E418" s="131">
        <f t="shared" si="29"/>
        <v>0</v>
      </c>
      <c r="F418" s="167">
        <f t="shared" si="28"/>
        <v>0</v>
      </c>
      <c r="H418" s="16"/>
      <c r="I418" s="16"/>
      <c r="J418" s="16"/>
    </row>
    <row r="419" spans="1:10" ht="35.25" customHeight="1" hidden="1">
      <c r="A419" s="74" t="s">
        <v>120</v>
      </c>
      <c r="B419" s="85">
        <v>200</v>
      </c>
      <c r="C419" s="64" t="s">
        <v>119</v>
      </c>
      <c r="D419" s="131">
        <f t="shared" si="29"/>
        <v>0</v>
      </c>
      <c r="E419" s="131">
        <f t="shared" si="29"/>
        <v>0</v>
      </c>
      <c r="F419" s="167">
        <f t="shared" si="28"/>
        <v>0</v>
      </c>
      <c r="H419" s="16"/>
      <c r="I419" s="16"/>
      <c r="J419" s="16"/>
    </row>
    <row r="420" spans="1:10" ht="25.5" customHeight="1" hidden="1">
      <c r="A420" s="74" t="s">
        <v>468</v>
      </c>
      <c r="B420" s="85">
        <v>200</v>
      </c>
      <c r="C420" s="64" t="s">
        <v>121</v>
      </c>
      <c r="D420" s="131">
        <f t="shared" si="29"/>
        <v>0</v>
      </c>
      <c r="E420" s="131">
        <f t="shared" si="29"/>
        <v>0</v>
      </c>
      <c r="F420" s="167">
        <f t="shared" si="28"/>
        <v>0</v>
      </c>
      <c r="H420" s="16"/>
      <c r="I420" s="16"/>
      <c r="J420" s="16"/>
    </row>
    <row r="421" spans="1:10" ht="22.5" hidden="1">
      <c r="A421" s="74" t="s">
        <v>470</v>
      </c>
      <c r="B421" s="85">
        <v>200</v>
      </c>
      <c r="C421" s="64" t="s">
        <v>469</v>
      </c>
      <c r="D421" s="131">
        <f t="shared" si="29"/>
        <v>0</v>
      </c>
      <c r="E421" s="131">
        <f t="shared" si="29"/>
        <v>0</v>
      </c>
      <c r="F421" s="167">
        <f t="shared" si="28"/>
        <v>0</v>
      </c>
      <c r="H421" s="16"/>
      <c r="I421" s="16"/>
      <c r="J421" s="16"/>
    </row>
    <row r="422" spans="1:10" ht="36" customHeight="1" hidden="1">
      <c r="A422" s="74" t="s">
        <v>481</v>
      </c>
      <c r="B422" s="85">
        <v>200</v>
      </c>
      <c r="C422" s="64" t="s">
        <v>471</v>
      </c>
      <c r="D422" s="131">
        <f>D423+D424+D427</f>
        <v>0</v>
      </c>
      <c r="E422" s="131">
        <f>E423+E424+E427</f>
        <v>0</v>
      </c>
      <c r="F422" s="167">
        <f t="shared" si="28"/>
        <v>0</v>
      </c>
      <c r="H422" s="16"/>
      <c r="I422" s="16"/>
      <c r="J422" s="16"/>
    </row>
    <row r="423" spans="1:10" ht="12.75" hidden="1">
      <c r="A423" s="86" t="s">
        <v>546</v>
      </c>
      <c r="B423" s="85">
        <v>200</v>
      </c>
      <c r="C423" s="64" t="s">
        <v>647</v>
      </c>
      <c r="D423" s="102"/>
      <c r="E423" s="102"/>
      <c r="F423" s="167">
        <f t="shared" si="28"/>
        <v>0</v>
      </c>
      <c r="H423" s="16"/>
      <c r="I423" s="16"/>
      <c r="J423" s="16"/>
    </row>
    <row r="424" spans="1:10" ht="12.75" hidden="1">
      <c r="A424" s="86" t="s">
        <v>548</v>
      </c>
      <c r="B424" s="85">
        <v>200</v>
      </c>
      <c r="C424" s="64" t="s">
        <v>646</v>
      </c>
      <c r="D424" s="102">
        <v>0</v>
      </c>
      <c r="E424" s="102">
        <v>0</v>
      </c>
      <c r="F424" s="167">
        <f t="shared" si="28"/>
        <v>0</v>
      </c>
      <c r="H424" s="16"/>
      <c r="I424" s="16"/>
      <c r="J424" s="16"/>
    </row>
    <row r="425" spans="1:10" ht="33.75" customHeight="1" hidden="1">
      <c r="A425" s="74" t="s">
        <v>585</v>
      </c>
      <c r="B425" s="85">
        <v>200</v>
      </c>
      <c r="C425" s="64" t="s">
        <v>445</v>
      </c>
      <c r="D425" s="102"/>
      <c r="E425" s="102"/>
      <c r="F425" s="167">
        <f t="shared" si="28"/>
        <v>0</v>
      </c>
      <c r="H425" s="16"/>
      <c r="I425" s="16"/>
      <c r="J425" s="16"/>
    </row>
    <row r="426" spans="1:10" ht="12.75" hidden="1">
      <c r="A426" s="74" t="s">
        <v>464</v>
      </c>
      <c r="B426" s="85">
        <v>200</v>
      </c>
      <c r="C426" s="64" t="s">
        <v>446</v>
      </c>
      <c r="D426" s="102"/>
      <c r="E426" s="102"/>
      <c r="F426" s="167">
        <f t="shared" si="28"/>
        <v>0</v>
      </c>
      <c r="H426" s="16"/>
      <c r="I426" s="16"/>
      <c r="J426" s="16"/>
    </row>
    <row r="427" spans="1:10" ht="12.75" hidden="1">
      <c r="A427" s="74" t="s">
        <v>87</v>
      </c>
      <c r="B427" s="85">
        <v>200</v>
      </c>
      <c r="C427" s="64" t="s">
        <v>482</v>
      </c>
      <c r="D427" s="131">
        <f>D428</f>
        <v>0</v>
      </c>
      <c r="E427" s="131">
        <f>E428</f>
        <v>0</v>
      </c>
      <c r="F427" s="167">
        <f t="shared" si="28"/>
        <v>0</v>
      </c>
      <c r="H427" s="16"/>
      <c r="I427" s="16"/>
      <c r="J427" s="16"/>
    </row>
    <row r="428" spans="1:10" ht="12.75" hidden="1">
      <c r="A428" s="74" t="s">
        <v>595</v>
      </c>
      <c r="B428" s="85">
        <v>200</v>
      </c>
      <c r="C428" s="64" t="s">
        <v>483</v>
      </c>
      <c r="D428" s="102">
        <v>0</v>
      </c>
      <c r="E428" s="102">
        <v>0</v>
      </c>
      <c r="F428" s="167">
        <f t="shared" si="28"/>
        <v>0</v>
      </c>
      <c r="H428" s="16"/>
      <c r="I428" s="16"/>
      <c r="J428" s="16"/>
    </row>
    <row r="429" spans="1:10" ht="12.75" hidden="1">
      <c r="A429" s="74"/>
      <c r="B429" s="85">
        <v>200</v>
      </c>
      <c r="C429" s="64" t="s">
        <v>596</v>
      </c>
      <c r="D429" s="102"/>
      <c r="E429" s="102"/>
      <c r="F429" s="168"/>
      <c r="H429" s="16"/>
      <c r="I429" s="16"/>
      <c r="J429" s="16"/>
    </row>
    <row r="430" spans="1:10" ht="12.75" hidden="1">
      <c r="A430" s="74"/>
      <c r="B430" s="85">
        <v>200</v>
      </c>
      <c r="C430" s="64" t="s">
        <v>596</v>
      </c>
      <c r="D430" s="102"/>
      <c r="E430" s="102"/>
      <c r="F430" s="168"/>
      <c r="H430" s="16"/>
      <c r="I430" s="16"/>
      <c r="J430" s="16"/>
    </row>
    <row r="431" spans="1:10" ht="35.25" customHeight="1" hidden="1">
      <c r="A431" s="74" t="s">
        <v>585</v>
      </c>
      <c r="B431" s="85">
        <v>200</v>
      </c>
      <c r="C431" s="64" t="s">
        <v>597</v>
      </c>
      <c r="D431" s="102"/>
      <c r="E431" s="102"/>
      <c r="F431" s="168"/>
      <c r="H431" s="16"/>
      <c r="I431" s="16"/>
      <c r="J431" s="16"/>
    </row>
    <row r="432" spans="1:10" ht="12.75" hidden="1">
      <c r="A432" s="74" t="s">
        <v>464</v>
      </c>
      <c r="B432" s="85">
        <v>200</v>
      </c>
      <c r="C432" s="64" t="s">
        <v>598</v>
      </c>
      <c r="D432" s="102"/>
      <c r="E432" s="102"/>
      <c r="F432" s="168"/>
      <c r="H432" s="16"/>
      <c r="I432" s="16"/>
      <c r="J432" s="16"/>
    </row>
    <row r="433" spans="1:10" ht="12.75" hidden="1">
      <c r="A433" s="74" t="s">
        <v>87</v>
      </c>
      <c r="B433" s="85">
        <v>200</v>
      </c>
      <c r="C433" s="64" t="s">
        <v>599</v>
      </c>
      <c r="D433" s="102"/>
      <c r="E433" s="102"/>
      <c r="F433" s="168"/>
      <c r="H433" s="16"/>
      <c r="I433" s="16"/>
      <c r="J433" s="16"/>
    </row>
    <row r="434" spans="1:10" ht="12.75" hidden="1">
      <c r="A434" s="74" t="s">
        <v>595</v>
      </c>
      <c r="B434" s="85">
        <v>200</v>
      </c>
      <c r="C434" s="64" t="s">
        <v>600</v>
      </c>
      <c r="D434" s="102"/>
      <c r="E434" s="102"/>
      <c r="F434" s="168"/>
      <c r="H434" s="16"/>
      <c r="I434" s="16"/>
      <c r="J434" s="16"/>
    </row>
    <row r="435" spans="1:10" ht="12.75" hidden="1">
      <c r="A435" s="86" t="s">
        <v>601</v>
      </c>
      <c r="B435" s="153">
        <v>200</v>
      </c>
      <c r="C435" s="100" t="s">
        <v>602</v>
      </c>
      <c r="D435" s="102"/>
      <c r="E435" s="102"/>
      <c r="F435" s="168"/>
      <c r="H435" s="16"/>
      <c r="I435" s="16"/>
      <c r="J435" s="16"/>
    </row>
    <row r="436" spans="1:10" ht="12.75" hidden="1">
      <c r="A436" s="74" t="s">
        <v>603</v>
      </c>
      <c r="B436" s="85">
        <v>200</v>
      </c>
      <c r="C436" s="64" t="s">
        <v>604</v>
      </c>
      <c r="D436" s="102"/>
      <c r="E436" s="102"/>
      <c r="F436" s="168"/>
      <c r="H436" s="16"/>
      <c r="I436" s="16"/>
      <c r="J436" s="16"/>
    </row>
    <row r="437" spans="1:10" ht="12.75" hidden="1">
      <c r="A437" s="74" t="s">
        <v>461</v>
      </c>
      <c r="B437" s="85">
        <v>200</v>
      </c>
      <c r="C437" s="64" t="s">
        <v>605</v>
      </c>
      <c r="D437" s="102"/>
      <c r="E437" s="102"/>
      <c r="F437" s="168"/>
      <c r="H437" s="16"/>
      <c r="I437" s="16"/>
      <c r="J437" s="16"/>
    </row>
    <row r="438" spans="1:10" ht="27.75" customHeight="1" hidden="1">
      <c r="A438" s="74" t="s">
        <v>606</v>
      </c>
      <c r="B438" s="85">
        <v>200</v>
      </c>
      <c r="C438" s="64" t="s">
        <v>607</v>
      </c>
      <c r="D438" s="102"/>
      <c r="E438" s="102"/>
      <c r="F438" s="168"/>
      <c r="H438" s="16"/>
      <c r="I438" s="16"/>
      <c r="J438" s="16"/>
    </row>
    <row r="439" spans="1:10" ht="22.5" hidden="1">
      <c r="A439" s="74" t="s">
        <v>372</v>
      </c>
      <c r="B439" s="85">
        <v>200</v>
      </c>
      <c r="C439" s="64" t="s">
        <v>608</v>
      </c>
      <c r="D439" s="102"/>
      <c r="E439" s="102"/>
      <c r="F439" s="168"/>
      <c r="H439" s="16"/>
      <c r="I439" s="16"/>
      <c r="J439" s="16"/>
    </row>
    <row r="440" spans="1:10" ht="12.75" hidden="1">
      <c r="A440" s="86" t="s">
        <v>464</v>
      </c>
      <c r="B440" s="85">
        <v>200</v>
      </c>
      <c r="C440" s="64" t="s">
        <v>609</v>
      </c>
      <c r="D440" s="102"/>
      <c r="E440" s="102"/>
      <c r="F440" s="168"/>
      <c r="H440" s="16"/>
      <c r="I440" s="16"/>
      <c r="J440" s="16"/>
    </row>
    <row r="441" spans="1:10" ht="12.75" hidden="1">
      <c r="A441" s="74" t="s">
        <v>545</v>
      </c>
      <c r="B441" s="85">
        <v>200</v>
      </c>
      <c r="C441" s="64" t="s">
        <v>610</v>
      </c>
      <c r="D441" s="102"/>
      <c r="E441" s="102"/>
      <c r="F441" s="168"/>
      <c r="H441" s="16"/>
      <c r="I441" s="16"/>
      <c r="J441" s="16"/>
    </row>
    <row r="442" spans="1:10" ht="12.75" hidden="1">
      <c r="A442" s="74" t="s">
        <v>548</v>
      </c>
      <c r="B442" s="85">
        <v>200</v>
      </c>
      <c r="C442" s="64" t="s">
        <v>611</v>
      </c>
      <c r="D442" s="102"/>
      <c r="E442" s="102"/>
      <c r="F442" s="168"/>
      <c r="H442" s="16"/>
      <c r="I442" s="16"/>
      <c r="J442" s="16"/>
    </row>
    <row r="443" spans="1:10" ht="27" customHeight="1" hidden="1">
      <c r="A443" s="86" t="s">
        <v>612</v>
      </c>
      <c r="B443" s="153">
        <v>200</v>
      </c>
      <c r="C443" s="100" t="s">
        <v>613</v>
      </c>
      <c r="D443" s="102"/>
      <c r="E443" s="102"/>
      <c r="F443" s="168"/>
      <c r="H443" s="16"/>
      <c r="I443" s="16"/>
      <c r="J443" s="16"/>
    </row>
    <row r="444" spans="1:10" ht="26.25" customHeight="1" hidden="1">
      <c r="A444" s="74" t="s">
        <v>614</v>
      </c>
      <c r="B444" s="85">
        <v>200</v>
      </c>
      <c r="C444" s="64" t="s">
        <v>254</v>
      </c>
      <c r="D444" s="102"/>
      <c r="E444" s="102"/>
      <c r="F444" s="168"/>
      <c r="H444" s="16"/>
      <c r="I444" s="16"/>
      <c r="J444" s="16"/>
    </row>
    <row r="445" spans="1:10" ht="23.25" customHeight="1" hidden="1">
      <c r="A445" s="74" t="s">
        <v>255</v>
      </c>
      <c r="B445" s="85">
        <v>200</v>
      </c>
      <c r="C445" s="64" t="s">
        <v>256</v>
      </c>
      <c r="D445" s="102"/>
      <c r="E445" s="102"/>
      <c r="F445" s="168"/>
      <c r="H445" s="16"/>
      <c r="I445" s="16"/>
      <c r="J445" s="16"/>
    </row>
    <row r="446" spans="1:10" ht="15" customHeight="1" hidden="1">
      <c r="A446" s="74"/>
      <c r="B446" s="85">
        <v>200</v>
      </c>
      <c r="C446" s="64" t="s">
        <v>648</v>
      </c>
      <c r="D446" s="102"/>
      <c r="E446" s="102"/>
      <c r="F446" s="168"/>
      <c r="H446" s="16"/>
      <c r="I446" s="16"/>
      <c r="J446" s="16"/>
    </row>
    <row r="447" spans="1:10" ht="27.75" customHeight="1" hidden="1">
      <c r="A447" s="74" t="s">
        <v>649</v>
      </c>
      <c r="B447" s="85">
        <v>200</v>
      </c>
      <c r="C447" s="64" t="s">
        <v>300</v>
      </c>
      <c r="D447" s="102"/>
      <c r="E447" s="102"/>
      <c r="F447" s="168"/>
      <c r="H447" s="16"/>
      <c r="I447" s="16"/>
      <c r="J447" s="16"/>
    </row>
    <row r="448" spans="1:10" ht="3.75" customHeight="1" hidden="1">
      <c r="A448" s="74" t="s">
        <v>464</v>
      </c>
      <c r="B448" s="85">
        <v>200</v>
      </c>
      <c r="C448" s="64" t="s">
        <v>301</v>
      </c>
      <c r="D448" s="102"/>
      <c r="E448" s="102"/>
      <c r="F448" s="168"/>
      <c r="H448" s="16"/>
      <c r="I448" s="16"/>
      <c r="J448" s="16"/>
    </row>
    <row r="449" spans="1:10" ht="9.75" customHeight="1" hidden="1">
      <c r="A449" s="74" t="s">
        <v>302</v>
      </c>
      <c r="B449" s="85">
        <v>200</v>
      </c>
      <c r="C449" s="64" t="s">
        <v>303</v>
      </c>
      <c r="D449" s="102"/>
      <c r="E449" s="102"/>
      <c r="F449" s="168"/>
      <c r="H449" s="16"/>
      <c r="I449" s="16"/>
      <c r="J449" s="16"/>
    </row>
    <row r="450" spans="1:10" ht="23.25" customHeight="1">
      <c r="A450" s="86" t="s">
        <v>466</v>
      </c>
      <c r="B450" s="85">
        <v>200</v>
      </c>
      <c r="C450" s="64" t="s">
        <v>181</v>
      </c>
      <c r="D450" s="165">
        <v>0</v>
      </c>
      <c r="E450" s="165">
        <v>0</v>
      </c>
      <c r="F450" s="167">
        <f>D450-E450</f>
        <v>0</v>
      </c>
      <c r="H450" s="16"/>
      <c r="I450" s="16"/>
      <c r="J450" s="16"/>
    </row>
    <row r="451" spans="1:10" ht="23.25" customHeight="1">
      <c r="A451" s="74" t="s">
        <v>467</v>
      </c>
      <c r="B451" s="85">
        <v>200</v>
      </c>
      <c r="C451" s="64" t="s">
        <v>180</v>
      </c>
      <c r="D451" s="102">
        <v>0</v>
      </c>
      <c r="E451" s="102">
        <v>0</v>
      </c>
      <c r="F451" s="167">
        <f>D451-E451</f>
        <v>0</v>
      </c>
      <c r="H451" s="16"/>
      <c r="I451" s="16"/>
      <c r="J451" s="16"/>
    </row>
    <row r="452" spans="1:10" ht="23.25" customHeight="1">
      <c r="A452" s="74" t="s">
        <v>425</v>
      </c>
      <c r="B452" s="85">
        <v>200</v>
      </c>
      <c r="C452" s="64" t="s">
        <v>182</v>
      </c>
      <c r="D452" s="102">
        <v>0</v>
      </c>
      <c r="E452" s="102">
        <v>0</v>
      </c>
      <c r="F452" s="167">
        <f>D452-E452</f>
        <v>0</v>
      </c>
      <c r="H452" s="16"/>
      <c r="I452" s="16"/>
      <c r="J452" s="16"/>
    </row>
    <row r="453" spans="1:10" ht="23.25" customHeight="1">
      <c r="A453" s="74" t="s">
        <v>632</v>
      </c>
      <c r="B453" s="85">
        <v>200</v>
      </c>
      <c r="C453" s="64" t="s">
        <v>96</v>
      </c>
      <c r="D453" s="165">
        <f>D454</f>
        <v>100279</v>
      </c>
      <c r="E453" s="165">
        <f aca="true" t="shared" si="30" ref="E453:F458">E454</f>
        <v>21468.33</v>
      </c>
      <c r="F453" s="165">
        <f t="shared" si="30"/>
        <v>78810.67</v>
      </c>
      <c r="H453" s="16"/>
      <c r="I453" s="16"/>
      <c r="J453" s="16"/>
    </row>
    <row r="454" spans="1:10" ht="23.25" customHeight="1">
      <c r="A454" s="74" t="s">
        <v>634</v>
      </c>
      <c r="B454" s="85">
        <v>200</v>
      </c>
      <c r="C454" s="64" t="s">
        <v>95</v>
      </c>
      <c r="D454" s="102">
        <f>D455</f>
        <v>100279</v>
      </c>
      <c r="E454" s="102">
        <f>E455</f>
        <v>21468.33</v>
      </c>
      <c r="F454" s="165">
        <f t="shared" si="30"/>
        <v>78810.67</v>
      </c>
      <c r="H454" s="16"/>
      <c r="I454" s="16"/>
      <c r="J454" s="16"/>
    </row>
    <row r="455" spans="1:10" ht="23.25" customHeight="1">
      <c r="A455" s="74" t="s">
        <v>94</v>
      </c>
      <c r="B455" s="85">
        <v>200</v>
      </c>
      <c r="C455" s="64" t="s">
        <v>97</v>
      </c>
      <c r="D455" s="102">
        <f>D456</f>
        <v>100279</v>
      </c>
      <c r="E455" s="102">
        <f>E456</f>
        <v>21468.33</v>
      </c>
      <c r="F455" s="165">
        <f t="shared" si="30"/>
        <v>78810.67</v>
      </c>
      <c r="H455" s="16"/>
      <c r="I455" s="16"/>
      <c r="J455" s="16"/>
    </row>
    <row r="456" spans="1:10" ht="23.25" customHeight="1">
      <c r="A456" s="74" t="s">
        <v>468</v>
      </c>
      <c r="B456" s="85">
        <v>200</v>
      </c>
      <c r="C456" s="64" t="s">
        <v>98</v>
      </c>
      <c r="D456" s="102">
        <f>D457</f>
        <v>100279</v>
      </c>
      <c r="E456" s="102">
        <f>E457</f>
        <v>21468.33</v>
      </c>
      <c r="F456" s="165">
        <f t="shared" si="30"/>
        <v>78810.67</v>
      </c>
      <c r="H456" s="16"/>
      <c r="I456" s="16"/>
      <c r="J456" s="16"/>
    </row>
    <row r="457" spans="1:10" ht="23.25" customHeight="1">
      <c r="A457" s="74" t="s">
        <v>464</v>
      </c>
      <c r="B457" s="85">
        <v>200</v>
      </c>
      <c r="C457" s="64" t="s">
        <v>99</v>
      </c>
      <c r="D457" s="102">
        <f>D458</f>
        <v>100279</v>
      </c>
      <c r="E457" s="102">
        <f>E458</f>
        <v>21468.33</v>
      </c>
      <c r="F457" s="165">
        <f t="shared" si="30"/>
        <v>78810.67</v>
      </c>
      <c r="H457" s="16"/>
      <c r="I457" s="16"/>
      <c r="J457" s="16"/>
    </row>
    <row r="458" spans="1:10" ht="23.25" customHeight="1">
      <c r="A458" s="74" t="s">
        <v>87</v>
      </c>
      <c r="B458" s="85">
        <v>200</v>
      </c>
      <c r="C458" s="64" t="s">
        <v>100</v>
      </c>
      <c r="D458" s="102">
        <v>100279</v>
      </c>
      <c r="E458" s="102">
        <f>E459</f>
        <v>21468.33</v>
      </c>
      <c r="F458" s="165">
        <f t="shared" si="30"/>
        <v>78810.67</v>
      </c>
      <c r="H458" s="16"/>
      <c r="I458" s="16"/>
      <c r="J458" s="16"/>
    </row>
    <row r="459" spans="1:10" ht="39" customHeight="1">
      <c r="A459" s="74" t="s">
        <v>589</v>
      </c>
      <c r="B459" s="85">
        <v>200</v>
      </c>
      <c r="C459" s="64" t="s">
        <v>782</v>
      </c>
      <c r="D459" s="102">
        <v>100279</v>
      </c>
      <c r="E459" s="102">
        <v>21468.33</v>
      </c>
      <c r="F459" s="167">
        <f>D459-E459</f>
        <v>78810.67</v>
      </c>
      <c r="H459" s="16"/>
      <c r="I459" s="16"/>
      <c r="J459" s="16"/>
    </row>
    <row r="460" spans="1:10" ht="10.5" customHeight="1" hidden="1">
      <c r="A460" s="74" t="s">
        <v>304</v>
      </c>
      <c r="B460" s="85">
        <v>200</v>
      </c>
      <c r="C460" s="64" t="s">
        <v>305</v>
      </c>
      <c r="D460" s="102"/>
      <c r="E460" s="102"/>
      <c r="F460" s="168"/>
      <c r="H460" s="16"/>
      <c r="I460" s="16"/>
      <c r="J460" s="16"/>
    </row>
    <row r="461" spans="1:10" ht="19.5" customHeight="1">
      <c r="A461" s="155" t="s">
        <v>88</v>
      </c>
      <c r="B461" s="138">
        <v>450</v>
      </c>
      <c r="C461" s="75" t="s">
        <v>141</v>
      </c>
      <c r="D461" s="139">
        <v>0</v>
      </c>
      <c r="E461" s="139"/>
      <c r="F461" s="170">
        <f>'Источники)'!F9</f>
        <v>361858.79000000004</v>
      </c>
      <c r="H461" s="16"/>
      <c r="I461" s="16"/>
      <c r="J461" s="16"/>
    </row>
    <row r="462" spans="1:10" ht="15" customHeight="1" hidden="1">
      <c r="A462" s="140" t="s">
        <v>451</v>
      </c>
      <c r="B462" s="141" t="s">
        <v>503</v>
      </c>
      <c r="C462" s="141"/>
      <c r="D462" s="142" t="s">
        <v>650</v>
      </c>
      <c r="E462" s="141"/>
      <c r="F462" s="143"/>
      <c r="H462" s="2"/>
      <c r="I462" s="2"/>
      <c r="J462" s="3"/>
    </row>
    <row r="463" spans="1:10" ht="18" customHeight="1">
      <c r="A463" s="144"/>
      <c r="B463" s="137" t="s">
        <v>450</v>
      </c>
      <c r="D463" s="137" t="s">
        <v>504</v>
      </c>
      <c r="F463" s="145"/>
      <c r="H463" s="2"/>
      <c r="I463" s="2"/>
      <c r="J463" s="3"/>
    </row>
    <row r="464" spans="1:9" ht="7.5" customHeight="1" hidden="1">
      <c r="A464" s="144"/>
      <c r="D464" s="33"/>
      <c r="F464" s="145"/>
      <c r="H464" s="20"/>
      <c r="I464" s="20"/>
    </row>
    <row r="465" spans="1:9" ht="12.75" hidden="1">
      <c r="A465" s="146" t="s">
        <v>454</v>
      </c>
      <c r="B465" s="5" t="s">
        <v>503</v>
      </c>
      <c r="D465" s="136" t="s">
        <v>378</v>
      </c>
      <c r="F465" s="145"/>
      <c r="H465" s="20"/>
      <c r="I465" s="20"/>
    </row>
    <row r="466" spans="1:9" ht="12.75" hidden="1">
      <c r="A466" s="147"/>
      <c r="B466" s="33" t="s">
        <v>450</v>
      </c>
      <c r="C466" s="33"/>
      <c r="D466" s="148" t="s">
        <v>504</v>
      </c>
      <c r="E466" s="33"/>
      <c r="F466" s="149"/>
      <c r="H466" s="20"/>
      <c r="I466" s="20"/>
    </row>
    <row r="467" spans="8:9" ht="12.75">
      <c r="H467" s="20"/>
      <c r="I467" s="20"/>
    </row>
    <row r="468" spans="8:9" ht="12.75">
      <c r="H468" s="20"/>
      <c r="I468" s="20"/>
    </row>
    <row r="469" spans="8:9" ht="12.75">
      <c r="H469" s="20"/>
      <c r="I469" s="20"/>
    </row>
    <row r="470" spans="1:9" ht="12.75">
      <c r="A470" s="135"/>
      <c r="D470" s="136"/>
      <c r="H470" s="20"/>
      <c r="I470" s="20"/>
    </row>
    <row r="471" spans="2:9" ht="12.75">
      <c r="B471" s="137"/>
      <c r="D471" s="137"/>
      <c r="H471" s="20"/>
      <c r="I471" s="20"/>
    </row>
    <row r="472" spans="8:9" ht="12.75">
      <c r="H472" s="20"/>
      <c r="I472" s="20"/>
    </row>
    <row r="473" spans="1:9" ht="12.75">
      <c r="A473" s="135"/>
      <c r="D473" s="136"/>
      <c r="H473" s="20"/>
      <c r="I473" s="20"/>
    </row>
    <row r="474" spans="4:9" ht="12.75">
      <c r="D474" s="137"/>
      <c r="H474" s="20"/>
      <c r="I474" s="20"/>
    </row>
    <row r="475" spans="8:9" ht="12.75">
      <c r="H475" s="20"/>
      <c r="I475" s="20"/>
    </row>
    <row r="476" spans="8:9" ht="12.75">
      <c r="H476" s="20"/>
      <c r="I476" s="20"/>
    </row>
    <row r="477" spans="1:9" ht="12.75">
      <c r="A477" s="42"/>
      <c r="B477" s="43"/>
      <c r="C477" s="63"/>
      <c r="D477" s="44"/>
      <c r="E477" s="44"/>
      <c r="H477" s="20"/>
      <c r="I477" s="20"/>
    </row>
    <row r="478" spans="8:9" ht="12.75">
      <c r="H478" s="20"/>
      <c r="I478" s="20"/>
    </row>
    <row r="479" spans="8:9" ht="12.75">
      <c r="H479" s="20"/>
      <c r="I479" s="20"/>
    </row>
    <row r="480" spans="8:9" ht="12.75">
      <c r="H480" s="20"/>
      <c r="I480" s="20"/>
    </row>
    <row r="481" spans="1:9" ht="12.75">
      <c r="A481" s="135"/>
      <c r="D481" s="136"/>
      <c r="H481" s="20"/>
      <c r="I481" s="20"/>
    </row>
    <row r="482" spans="2:9" ht="12.75">
      <c r="B482" s="137"/>
      <c r="D482" s="137"/>
      <c r="H482" s="20"/>
      <c r="I482" s="20"/>
    </row>
    <row r="483" spans="8:9" ht="12.75">
      <c r="H483" s="20"/>
      <c r="I483" s="20"/>
    </row>
    <row r="484" spans="1:9" ht="12.75">
      <c r="A484" s="135"/>
      <c r="D484" s="136"/>
      <c r="H484" s="20"/>
      <c r="I484" s="20"/>
    </row>
    <row r="485" spans="4:9" ht="12.75">
      <c r="D485" s="137"/>
      <c r="H485" s="20"/>
      <c r="I485" s="20"/>
    </row>
    <row r="486" spans="8:9" ht="12.75">
      <c r="H486" s="20"/>
      <c r="I486" s="20"/>
    </row>
    <row r="487" spans="8:9" ht="12.75">
      <c r="H487" s="20"/>
      <c r="I487" s="20"/>
    </row>
    <row r="488" spans="8:9" ht="12.75">
      <c r="H488" s="20"/>
      <c r="I488" s="20"/>
    </row>
    <row r="489" spans="8:9" ht="12.75">
      <c r="H489" s="20"/>
      <c r="I489" s="20"/>
    </row>
    <row r="490" spans="8:9" ht="12.75">
      <c r="H490" s="20"/>
      <c r="I490" s="20"/>
    </row>
    <row r="491" spans="8:9" ht="12.75">
      <c r="H491" s="20"/>
      <c r="I491" s="20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4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14"/>
  </sheetPr>
  <dimension ref="A1:R310"/>
  <sheetViews>
    <sheetView zoomScalePageLayoutView="0" workbookViewId="0" topLeftCell="A13">
      <selection activeCell="A28" sqref="A28"/>
    </sheetView>
  </sheetViews>
  <sheetFormatPr defaultColWidth="9.00390625" defaultRowHeight="12.75"/>
  <cols>
    <col min="1" max="1" width="32.625" style="3" customWidth="1"/>
    <col min="2" max="2" width="4.875" style="3" customWidth="1"/>
    <col min="3" max="3" width="21.00390625" style="3" customWidth="1"/>
    <col min="4" max="4" width="13.125" style="3" customWidth="1"/>
    <col min="5" max="5" width="12.375" style="3" customWidth="1"/>
    <col min="6" max="6" width="12.75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5" customHeight="1">
      <c r="E2" s="6" t="s">
        <v>139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2.5" customHeight="1">
      <c r="A3" s="7"/>
      <c r="B3" s="8"/>
      <c r="C3" s="68" t="s">
        <v>212</v>
      </c>
      <c r="D3" s="9"/>
      <c r="E3" s="1" t="s">
        <v>525</v>
      </c>
      <c r="F3" s="1" t="s">
        <v>522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213</v>
      </c>
      <c r="D4" s="11" t="s">
        <v>527</v>
      </c>
      <c r="E4" s="118"/>
      <c r="F4" s="1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514</v>
      </c>
      <c r="B5" s="12" t="s">
        <v>515</v>
      </c>
      <c r="C5" s="67" t="s">
        <v>214</v>
      </c>
      <c r="D5" s="11" t="s">
        <v>528</v>
      </c>
      <c r="E5" s="118"/>
      <c r="F5" s="11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516</v>
      </c>
      <c r="C6" s="66" t="s">
        <v>210</v>
      </c>
      <c r="D6" s="14" t="s">
        <v>508</v>
      </c>
      <c r="E6" s="118"/>
      <c r="F6" s="11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8" customHeight="1">
      <c r="A7" s="13"/>
      <c r="B7" s="12" t="s">
        <v>517</v>
      </c>
      <c r="C7" s="67" t="s">
        <v>211</v>
      </c>
      <c r="D7" s="11"/>
      <c r="E7" s="118"/>
      <c r="F7" s="11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9" ht="13.5" thickBot="1">
      <c r="A8" s="15">
        <v>1</v>
      </c>
      <c r="B8" s="75" t="s">
        <v>52</v>
      </c>
      <c r="C8" s="83">
        <v>3</v>
      </c>
      <c r="D8" s="89">
        <v>4</v>
      </c>
      <c r="E8" s="124">
        <v>5</v>
      </c>
      <c r="F8" s="89">
        <v>6</v>
      </c>
      <c r="G8" s="5"/>
      <c r="H8" s="20"/>
      <c r="I8" s="20"/>
    </row>
    <row r="9" spans="1:9" ht="29.25" customHeight="1" thickBot="1">
      <c r="A9" s="108" t="s">
        <v>89</v>
      </c>
      <c r="B9" s="84">
        <v>500</v>
      </c>
      <c r="C9" s="78" t="s">
        <v>141</v>
      </c>
      <c r="D9" s="91">
        <f>D10</f>
        <v>498704.14000000013</v>
      </c>
      <c r="E9" s="158"/>
      <c r="F9" s="159">
        <f>Расходы!F9-Доходы!F19</f>
        <v>361858.79000000004</v>
      </c>
      <c r="G9" s="5"/>
      <c r="H9" s="20"/>
      <c r="I9" s="20"/>
    </row>
    <row r="10" spans="1:9" ht="15" customHeight="1" thickBot="1">
      <c r="A10" s="74" t="s">
        <v>91</v>
      </c>
      <c r="B10" s="85">
        <v>700</v>
      </c>
      <c r="C10" s="64" t="s">
        <v>90</v>
      </c>
      <c r="D10" s="92">
        <f>D11</f>
        <v>498704.14000000013</v>
      </c>
      <c r="E10" s="109"/>
      <c r="F10" s="159">
        <f>F9</f>
        <v>361858.79000000004</v>
      </c>
      <c r="G10" s="5"/>
      <c r="H10" s="20"/>
      <c r="I10" s="20"/>
    </row>
    <row r="11" spans="1:9" ht="23.25" customHeight="1">
      <c r="A11" s="74" t="s">
        <v>447</v>
      </c>
      <c r="B11" s="85">
        <v>700</v>
      </c>
      <c r="C11" s="64" t="s">
        <v>92</v>
      </c>
      <c r="D11" s="92">
        <f>D17+D15</f>
        <v>498704.14000000013</v>
      </c>
      <c r="E11" s="109"/>
      <c r="F11" s="159">
        <f>F10</f>
        <v>361858.79000000004</v>
      </c>
      <c r="G11" s="5"/>
      <c r="H11" s="20"/>
      <c r="I11" s="20"/>
    </row>
    <row r="12" spans="1:9" ht="18" customHeight="1">
      <c r="A12" s="74" t="s">
        <v>448</v>
      </c>
      <c r="B12" s="85">
        <v>710</v>
      </c>
      <c r="C12" s="64" t="s">
        <v>93</v>
      </c>
      <c r="D12" s="92">
        <f>-Доходы!D19</f>
        <v>-2102620.84</v>
      </c>
      <c r="E12" s="129"/>
      <c r="F12" s="160" t="s">
        <v>141</v>
      </c>
      <c r="G12" s="5"/>
      <c r="H12" s="20"/>
      <c r="I12" s="20"/>
    </row>
    <row r="13" spans="1:9" ht="27.75" customHeight="1">
      <c r="A13" s="98" t="s">
        <v>747</v>
      </c>
      <c r="B13" s="85">
        <v>710</v>
      </c>
      <c r="C13" s="64" t="s">
        <v>748</v>
      </c>
      <c r="D13" s="92">
        <f>D12</f>
        <v>-2102620.84</v>
      </c>
      <c r="E13" s="129"/>
      <c r="F13" s="161" t="s">
        <v>141</v>
      </c>
      <c r="G13" s="5"/>
      <c r="H13" s="20"/>
      <c r="I13" s="20"/>
    </row>
    <row r="14" spans="1:9" ht="27.75" customHeight="1">
      <c r="A14" s="74" t="s">
        <v>59</v>
      </c>
      <c r="B14" s="85">
        <v>710</v>
      </c>
      <c r="C14" s="64" t="s">
        <v>60</v>
      </c>
      <c r="D14" s="92">
        <f>D13</f>
        <v>-2102620.84</v>
      </c>
      <c r="E14" s="129"/>
      <c r="F14" s="161" t="s">
        <v>141</v>
      </c>
      <c r="G14" s="5"/>
      <c r="H14" s="20"/>
      <c r="I14" s="20"/>
    </row>
    <row r="15" spans="1:9" ht="27.75" customHeight="1">
      <c r="A15" s="74" t="s">
        <v>455</v>
      </c>
      <c r="B15" s="85">
        <v>710</v>
      </c>
      <c r="C15" s="64" t="s">
        <v>456</v>
      </c>
      <c r="D15" s="92">
        <f>D14</f>
        <v>-2102620.84</v>
      </c>
      <c r="E15" s="129"/>
      <c r="F15" s="161" t="s">
        <v>141</v>
      </c>
      <c r="G15" s="5"/>
      <c r="H15" s="20"/>
      <c r="I15" s="20"/>
    </row>
    <row r="16" spans="1:9" ht="21" customHeight="1" thickBot="1">
      <c r="A16" s="74" t="s">
        <v>449</v>
      </c>
      <c r="B16" s="88">
        <v>720</v>
      </c>
      <c r="C16" s="81" t="s">
        <v>61</v>
      </c>
      <c r="D16" s="92">
        <f>Расходы!D9</f>
        <v>2601324.98</v>
      </c>
      <c r="E16" s="128"/>
      <c r="F16" s="162" t="s">
        <v>141</v>
      </c>
      <c r="G16" s="5"/>
      <c r="H16" s="20"/>
      <c r="I16" s="20"/>
    </row>
    <row r="17" spans="1:10" ht="28.5" customHeight="1">
      <c r="A17" s="17" t="s">
        <v>62</v>
      </c>
      <c r="B17" s="119">
        <v>720</v>
      </c>
      <c r="C17" s="18" t="s">
        <v>63</v>
      </c>
      <c r="D17" s="121">
        <f>D16</f>
        <v>2601324.98</v>
      </c>
      <c r="E17" s="128"/>
      <c r="F17" s="19" t="s">
        <v>141</v>
      </c>
      <c r="G17" s="5"/>
      <c r="H17" s="20"/>
      <c r="I17" s="20"/>
      <c r="J17" s="5"/>
    </row>
    <row r="18" spans="1:10" ht="22.5">
      <c r="A18" s="22" t="s">
        <v>64</v>
      </c>
      <c r="B18" s="120">
        <v>720</v>
      </c>
      <c r="C18" s="22" t="s">
        <v>65</v>
      </c>
      <c r="D18" s="121">
        <f>D17</f>
        <v>2601324.98</v>
      </c>
      <c r="E18" s="128"/>
      <c r="F18" s="23" t="s">
        <v>141</v>
      </c>
      <c r="G18" s="5"/>
      <c r="H18" s="20"/>
      <c r="I18" s="20"/>
      <c r="J18" s="5"/>
    </row>
    <row r="19" spans="1:10" ht="22.5">
      <c r="A19" s="22" t="s">
        <v>457</v>
      </c>
      <c r="B19" s="120">
        <v>720</v>
      </c>
      <c r="C19" s="70" t="s">
        <v>458</v>
      </c>
      <c r="D19" s="121">
        <f>D18</f>
        <v>2601324.98</v>
      </c>
      <c r="E19" s="128"/>
      <c r="F19" s="27" t="s">
        <v>141</v>
      </c>
      <c r="G19" s="5"/>
      <c r="H19" s="20"/>
      <c r="I19" s="20"/>
      <c r="J19" s="5"/>
    </row>
    <row r="20" spans="1:10" ht="12.75" customHeight="1">
      <c r="A20" s="28"/>
      <c r="B20" s="25"/>
      <c r="C20" s="25"/>
      <c r="D20" s="29"/>
      <c r="E20" s="29"/>
      <c r="F20" s="23"/>
      <c r="G20" s="5"/>
      <c r="H20" s="20"/>
      <c r="I20" s="20"/>
      <c r="J20" s="5"/>
    </row>
    <row r="21" spans="1:10" ht="12.75">
      <c r="A21" s="115" t="s">
        <v>451</v>
      </c>
      <c r="B21" s="116"/>
      <c r="C21" s="116"/>
      <c r="D21" s="114"/>
      <c r="E21" s="117" t="s">
        <v>650</v>
      </c>
      <c r="F21" s="114"/>
      <c r="G21" s="5"/>
      <c r="H21" s="20"/>
      <c r="I21" s="20"/>
      <c r="J21" s="5"/>
    </row>
    <row r="22" spans="1:10" ht="12.75">
      <c r="A22" s="114"/>
      <c r="B22" s="114" t="s">
        <v>452</v>
      </c>
      <c r="C22" s="114"/>
      <c r="D22" s="114"/>
      <c r="E22" s="114" t="s">
        <v>453</v>
      </c>
      <c r="F22" s="114"/>
      <c r="G22" s="5"/>
      <c r="H22" s="20"/>
      <c r="I22" s="20"/>
      <c r="J22" s="5"/>
    </row>
    <row r="23" spans="1:10" ht="12.75">
      <c r="A23" s="115" t="s">
        <v>454</v>
      </c>
      <c r="B23" s="116"/>
      <c r="C23" s="116"/>
      <c r="D23" s="114"/>
      <c r="E23" s="117" t="s">
        <v>202</v>
      </c>
      <c r="F23" s="114"/>
      <c r="G23" s="5"/>
      <c r="H23" s="20"/>
      <c r="I23" s="20"/>
      <c r="J23" s="5"/>
    </row>
    <row r="24" spans="1:10" ht="12.75">
      <c r="A24" s="114"/>
      <c r="B24" s="114" t="s">
        <v>452</v>
      </c>
      <c r="C24" s="114"/>
      <c r="D24" s="114"/>
      <c r="E24" s="114" t="s">
        <v>453</v>
      </c>
      <c r="F24" s="114"/>
      <c r="G24" s="5"/>
      <c r="H24" s="20"/>
      <c r="I24" s="20"/>
      <c r="J24" s="5"/>
    </row>
    <row r="25" spans="1:10" ht="12.75" customHeight="1">
      <c r="A25"/>
      <c r="B25" s="25"/>
      <c r="C25" s="25"/>
      <c r="D25" s="30"/>
      <c r="E25" s="31"/>
      <c r="F25" s="23"/>
      <c r="G25" s="5"/>
      <c r="H25" s="20"/>
      <c r="I25" s="20"/>
      <c r="J25" s="5"/>
    </row>
    <row r="26" spans="1:10" ht="12.75">
      <c r="A26" s="28"/>
      <c r="B26" s="25"/>
      <c r="C26" s="25"/>
      <c r="D26" s="4"/>
      <c r="E26" s="23"/>
      <c r="F26" s="23"/>
      <c r="G26" s="5"/>
      <c r="H26" s="20"/>
      <c r="I26" s="20"/>
      <c r="J26" s="5"/>
    </row>
    <row r="27" spans="1:10" ht="12.75">
      <c r="A27" s="28" t="s">
        <v>805</v>
      </c>
      <c r="B27" s="25"/>
      <c r="C27" s="26"/>
      <c r="D27" s="4"/>
      <c r="E27" s="23"/>
      <c r="F27" s="23"/>
      <c r="G27" s="5"/>
      <c r="H27" s="20"/>
      <c r="I27" s="20"/>
      <c r="J27" s="5"/>
    </row>
    <row r="28" spans="1:10" ht="12.75">
      <c r="A28" s="23" t="s">
        <v>297</v>
      </c>
      <c r="B28" s="23"/>
      <c r="D28" s="4"/>
      <c r="E28" s="23"/>
      <c r="F28" s="23"/>
      <c r="G28" s="5"/>
      <c r="H28" s="20"/>
      <c r="I28" s="20"/>
      <c r="J28" s="5"/>
    </row>
    <row r="29" spans="4:10" ht="12.75">
      <c r="D29" s="4"/>
      <c r="G29" s="5"/>
      <c r="H29" s="20"/>
      <c r="I29" s="20"/>
      <c r="J29" s="5"/>
    </row>
    <row r="30" spans="1:10" ht="12.75">
      <c r="A30" s="5"/>
      <c r="B30" s="5"/>
      <c r="C30" s="5"/>
      <c r="D30" s="4"/>
      <c r="E30" s="5"/>
      <c r="F30" s="5"/>
      <c r="G30" s="5"/>
      <c r="H30" s="20"/>
      <c r="I30" s="20"/>
      <c r="J30" s="5"/>
    </row>
    <row r="31" spans="2:10" ht="12.75">
      <c r="B31" s="5"/>
      <c r="C31" s="5"/>
      <c r="D31" s="4"/>
      <c r="E31" s="5"/>
      <c r="F31" s="5"/>
      <c r="G31" s="5"/>
      <c r="H31" s="20"/>
      <c r="I31" s="20"/>
      <c r="J31" s="5"/>
    </row>
    <row r="32" spans="2:10" ht="12.75">
      <c r="B32" s="5"/>
      <c r="C32" s="5"/>
      <c r="D32" s="5"/>
      <c r="E32" s="5"/>
      <c r="F32" s="5"/>
      <c r="G32" s="5"/>
      <c r="H32" s="20"/>
      <c r="I32" s="20"/>
      <c r="J32" s="5"/>
    </row>
    <row r="33" spans="2:10" ht="12.75">
      <c r="B33" s="5"/>
      <c r="C33" s="5"/>
      <c r="D33" s="5"/>
      <c r="E33" s="5"/>
      <c r="F33" s="5"/>
      <c r="G33" s="5"/>
      <c r="H33" s="20"/>
      <c r="I33" s="20"/>
      <c r="J33" s="5"/>
    </row>
    <row r="34" spans="2:10" ht="12.75">
      <c r="B34" s="5"/>
      <c r="C34" s="5"/>
      <c r="D34" s="5"/>
      <c r="E34" s="5"/>
      <c r="F34" s="5"/>
      <c r="G34" s="5"/>
      <c r="H34" s="20"/>
      <c r="I34" s="20"/>
      <c r="J34" s="5"/>
    </row>
    <row r="35" spans="2:10" ht="12.75">
      <c r="B35" s="5"/>
      <c r="C35" s="5"/>
      <c r="D35" s="5"/>
      <c r="E35" s="5"/>
      <c r="F35" s="5"/>
      <c r="G35" s="5"/>
      <c r="H35" s="20"/>
      <c r="I35" s="20"/>
      <c r="J35" s="5"/>
    </row>
    <row r="36" spans="1:10" ht="12.75">
      <c r="A36" s="5"/>
      <c r="B36" s="5"/>
      <c r="C36" s="5"/>
      <c r="D36" s="5"/>
      <c r="E36" s="5"/>
      <c r="F36" s="5"/>
      <c r="G36" s="5"/>
      <c r="H36" s="20"/>
      <c r="I36" s="20"/>
      <c r="J36" s="5"/>
    </row>
    <row r="37" spans="1:10" ht="12.75">
      <c r="A37" s="5"/>
      <c r="B37" s="5"/>
      <c r="C37" s="5"/>
      <c r="D37" s="5"/>
      <c r="E37" s="5"/>
      <c r="F37" s="5"/>
      <c r="G37" s="5"/>
      <c r="H37" s="20"/>
      <c r="I37" s="20"/>
      <c r="J37" s="5"/>
    </row>
    <row r="38" spans="1:10" ht="12.75">
      <c r="A38" s="5"/>
      <c r="B38" s="5"/>
      <c r="C38" s="5"/>
      <c r="D38" s="5"/>
      <c r="E38" s="5"/>
      <c r="F38" s="5"/>
      <c r="G38" s="5"/>
      <c r="H38" s="20"/>
      <c r="I38" s="20"/>
      <c r="J38" s="5"/>
    </row>
    <row r="39" spans="1:10" ht="12.75">
      <c r="A39" s="5"/>
      <c r="B39" s="5"/>
      <c r="C39" s="5"/>
      <c r="D39" s="5"/>
      <c r="E39" s="5"/>
      <c r="F39" s="5"/>
      <c r="G39" s="5"/>
      <c r="H39" s="20"/>
      <c r="I39" s="20"/>
      <c r="J39" s="5"/>
    </row>
    <row r="40" spans="1:10" ht="12.75">
      <c r="A40" s="5"/>
      <c r="B40" s="5"/>
      <c r="C40" s="5"/>
      <c r="D40" s="5"/>
      <c r="E40" s="5"/>
      <c r="F40" s="5"/>
      <c r="G40" s="5"/>
      <c r="H40" s="20"/>
      <c r="I40" s="20"/>
      <c r="J40" s="5"/>
    </row>
    <row r="41" spans="1:10" ht="12.75">
      <c r="A41" s="5"/>
      <c r="B41" s="5"/>
      <c r="C41" s="5"/>
      <c r="D41" s="5"/>
      <c r="E41" s="5"/>
      <c r="F41" s="5"/>
      <c r="G41" s="5"/>
      <c r="H41" s="20"/>
      <c r="I41" s="20"/>
      <c r="J41" s="5"/>
    </row>
    <row r="42" spans="1:10" ht="12.75">
      <c r="A42" s="5"/>
      <c r="B42" s="5"/>
      <c r="C42" s="5"/>
      <c r="D42" s="5"/>
      <c r="E42" s="5"/>
      <c r="F42" s="5"/>
      <c r="G42" s="5"/>
      <c r="H42" s="20"/>
      <c r="I42" s="20"/>
      <c r="J42" s="5"/>
    </row>
    <row r="43" spans="1:10" ht="12.75">
      <c r="A43" s="5"/>
      <c r="B43" s="5"/>
      <c r="C43" s="5"/>
      <c r="D43" s="5"/>
      <c r="E43" s="5"/>
      <c r="F43" s="5"/>
      <c r="G43" s="5"/>
      <c r="H43" s="20"/>
      <c r="I43" s="20"/>
      <c r="J43" s="5"/>
    </row>
    <row r="44" spans="1:10" ht="12.75">
      <c r="A44" s="5"/>
      <c r="B44" s="5"/>
      <c r="C44" s="5"/>
      <c r="D44" s="5"/>
      <c r="E44" s="5"/>
      <c r="F44" s="5"/>
      <c r="G44" s="5"/>
      <c r="H44" s="20"/>
      <c r="I44" s="20"/>
      <c r="J44" s="5"/>
    </row>
    <row r="45" spans="1:10" ht="12.75">
      <c r="A45" s="5"/>
      <c r="B45" s="5"/>
      <c r="C45" s="5"/>
      <c r="D45" s="5"/>
      <c r="E45" s="5"/>
      <c r="F45" s="5"/>
      <c r="G45" s="5"/>
      <c r="H45" s="20"/>
      <c r="I45" s="20"/>
      <c r="J45" s="5"/>
    </row>
    <row r="46" spans="1:10" ht="12.75">
      <c r="A46" s="5"/>
      <c r="B46" s="5"/>
      <c r="C46" s="5"/>
      <c r="D46" s="5"/>
      <c r="E46" s="5"/>
      <c r="F46" s="5"/>
      <c r="G46" s="5"/>
      <c r="H46" s="20"/>
      <c r="I46" s="20"/>
      <c r="J46" s="5"/>
    </row>
    <row r="47" spans="1:10" ht="12.75">
      <c r="A47" s="5"/>
      <c r="B47" s="5"/>
      <c r="C47" s="5"/>
      <c r="D47" s="5"/>
      <c r="E47" s="5"/>
      <c r="F47" s="5"/>
      <c r="G47" s="5"/>
      <c r="H47" s="20"/>
      <c r="I47" s="20"/>
      <c r="J47" s="5"/>
    </row>
    <row r="48" spans="1:10" ht="12.75">
      <c r="A48" s="5"/>
      <c r="B48" s="5"/>
      <c r="C48" s="5"/>
      <c r="D48" s="5"/>
      <c r="E48" s="5"/>
      <c r="F48" s="5"/>
      <c r="G48" s="5"/>
      <c r="H48" s="20"/>
      <c r="I48" s="20"/>
      <c r="J48" s="5"/>
    </row>
    <row r="49" spans="1:10" ht="12.75">
      <c r="A49" s="5"/>
      <c r="B49" s="5"/>
      <c r="C49" s="5"/>
      <c r="D49" s="5"/>
      <c r="E49" s="5"/>
      <c r="F49" s="5"/>
      <c r="G49" s="5"/>
      <c r="H49" s="20"/>
      <c r="I49" s="20"/>
      <c r="J49" s="5"/>
    </row>
    <row r="50" spans="1:10" ht="12.75">
      <c r="A50" s="5"/>
      <c r="B50" s="5"/>
      <c r="C50" s="5"/>
      <c r="D50" s="5"/>
      <c r="E50" s="5"/>
      <c r="F50" s="5"/>
      <c r="G50" s="5"/>
      <c r="H50" s="20"/>
      <c r="I50" s="20"/>
      <c r="J50" s="5"/>
    </row>
    <row r="51" spans="1:10" ht="12.75">
      <c r="A51" s="5"/>
      <c r="B51" s="5"/>
      <c r="C51" s="5"/>
      <c r="D51" s="5"/>
      <c r="E51" s="5"/>
      <c r="F51" s="5"/>
      <c r="G51" s="5"/>
      <c r="H51" s="20"/>
      <c r="I51" s="20"/>
      <c r="J51" s="5"/>
    </row>
    <row r="52" spans="1:10" ht="12.75">
      <c r="A52" s="5"/>
      <c r="B52" s="5"/>
      <c r="C52" s="5"/>
      <c r="D52" s="5"/>
      <c r="E52" s="5"/>
      <c r="F52" s="5"/>
      <c r="G52" s="5"/>
      <c r="H52" s="20"/>
      <c r="I52" s="20"/>
      <c r="J52" s="5"/>
    </row>
    <row r="53" spans="1:10" ht="12.75">
      <c r="A53" s="5"/>
      <c r="B53" s="5"/>
      <c r="C53" s="5"/>
      <c r="D53" s="5"/>
      <c r="E53" s="5"/>
      <c r="F53" s="5"/>
      <c r="G53" s="5"/>
      <c r="H53" s="20"/>
      <c r="I53" s="20"/>
      <c r="J53" s="5"/>
    </row>
    <row r="54" spans="1:10" ht="12.75">
      <c r="A54" s="5"/>
      <c r="B54" s="5"/>
      <c r="C54" s="5"/>
      <c r="D54" s="5"/>
      <c r="E54" s="5"/>
      <c r="F54" s="5"/>
      <c r="G54" s="5"/>
      <c r="H54" s="20"/>
      <c r="I54" s="20"/>
      <c r="J54" s="5"/>
    </row>
    <row r="55" spans="1:10" ht="12.75">
      <c r="A55" s="5"/>
      <c r="B55" s="5"/>
      <c r="C55" s="5"/>
      <c r="D55" s="5"/>
      <c r="E55" s="5"/>
      <c r="F55" s="5"/>
      <c r="G55" s="5"/>
      <c r="H55" s="20"/>
      <c r="I55" s="20"/>
      <c r="J55" s="5"/>
    </row>
    <row r="56" spans="1:10" ht="12.75">
      <c r="A56" s="5"/>
      <c r="B56" s="5"/>
      <c r="C56" s="5"/>
      <c r="D56" s="5"/>
      <c r="E56" s="5"/>
      <c r="F56" s="5"/>
      <c r="G56" s="5"/>
      <c r="H56" s="20"/>
      <c r="I56" s="20"/>
      <c r="J56" s="5"/>
    </row>
    <row r="57" spans="1:10" ht="12.75">
      <c r="A57" s="5"/>
      <c r="B57" s="5"/>
      <c r="C57" s="5"/>
      <c r="D57" s="5"/>
      <c r="E57" s="5"/>
      <c r="F57" s="5"/>
      <c r="G57" s="5"/>
      <c r="H57" s="20"/>
      <c r="I57" s="20"/>
      <c r="J57" s="5"/>
    </row>
    <row r="58" spans="1:10" ht="12.75">
      <c r="A58" s="5"/>
      <c r="B58" s="5"/>
      <c r="C58" s="5"/>
      <c r="D58" s="5"/>
      <c r="E58" s="5"/>
      <c r="F58" s="5"/>
      <c r="G58" s="5"/>
      <c r="H58" s="20"/>
      <c r="I58" s="20"/>
      <c r="J58" s="5"/>
    </row>
    <row r="59" spans="1:10" ht="12.75">
      <c r="A59" s="5"/>
      <c r="B59" s="5"/>
      <c r="C59" s="5"/>
      <c r="D59" s="5"/>
      <c r="E59" s="5"/>
      <c r="F59" s="5"/>
      <c r="G59" s="5"/>
      <c r="H59" s="20"/>
      <c r="I59" s="20"/>
      <c r="J59" s="5"/>
    </row>
    <row r="60" spans="1:10" ht="12.75">
      <c r="A60" s="5"/>
      <c r="B60" s="5"/>
      <c r="C60" s="5"/>
      <c r="D60" s="5"/>
      <c r="E60" s="5"/>
      <c r="F60" s="5"/>
      <c r="G60" s="5"/>
      <c r="H60" s="20"/>
      <c r="I60" s="20"/>
      <c r="J60" s="5"/>
    </row>
    <row r="61" spans="1:10" ht="12.75">
      <c r="A61" s="5"/>
      <c r="B61" s="5"/>
      <c r="C61" s="5"/>
      <c r="D61" s="5"/>
      <c r="E61" s="5"/>
      <c r="F61" s="5"/>
      <c r="G61" s="5"/>
      <c r="H61" s="20"/>
      <c r="I61" s="20"/>
      <c r="J61" s="5"/>
    </row>
    <row r="62" spans="1:10" ht="12.75">
      <c r="A62" s="5"/>
      <c r="B62" s="5"/>
      <c r="C62" s="5"/>
      <c r="D62" s="5"/>
      <c r="E62" s="5"/>
      <c r="F62" s="5"/>
      <c r="G62" s="5"/>
      <c r="H62" s="20"/>
      <c r="I62" s="20"/>
      <c r="J62" s="5"/>
    </row>
    <row r="63" spans="1:10" ht="12.75">
      <c r="A63" s="5"/>
      <c r="B63" s="5"/>
      <c r="C63" s="5"/>
      <c r="D63" s="5"/>
      <c r="E63" s="5"/>
      <c r="F63" s="5"/>
      <c r="G63" s="5"/>
      <c r="H63" s="20"/>
      <c r="I63" s="20"/>
      <c r="J63" s="5"/>
    </row>
    <row r="64" spans="1:10" ht="12.75">
      <c r="A64" s="5"/>
      <c r="B64" s="5"/>
      <c r="C64" s="5"/>
      <c r="D64" s="5"/>
      <c r="E64" s="5"/>
      <c r="F64" s="5"/>
      <c r="G64" s="5"/>
      <c r="H64" s="20"/>
      <c r="I64" s="20"/>
      <c r="J64" s="5"/>
    </row>
    <row r="65" spans="1:10" ht="12.75">
      <c r="A65" s="5"/>
      <c r="B65" s="5"/>
      <c r="C65" s="5"/>
      <c r="D65" s="5"/>
      <c r="E65" s="5"/>
      <c r="F65" s="5"/>
      <c r="G65" s="5"/>
      <c r="H65" s="20"/>
      <c r="I65" s="20"/>
      <c r="J65" s="5"/>
    </row>
    <row r="66" spans="1:10" ht="12.75">
      <c r="A66" s="5"/>
      <c r="B66" s="5"/>
      <c r="C66" s="5"/>
      <c r="D66" s="5"/>
      <c r="E66" s="5"/>
      <c r="F66" s="5"/>
      <c r="G66" s="5"/>
      <c r="H66" s="20"/>
      <c r="I66" s="20"/>
      <c r="J66" s="5"/>
    </row>
    <row r="67" spans="1:10" ht="12.75">
      <c r="A67" s="5"/>
      <c r="B67" s="5"/>
      <c r="C67" s="5"/>
      <c r="D67" s="5"/>
      <c r="E67" s="5"/>
      <c r="F67" s="5"/>
      <c r="G67" s="5"/>
      <c r="H67" s="20"/>
      <c r="I67" s="20"/>
      <c r="J67" s="5"/>
    </row>
    <row r="68" spans="1:10" ht="12.75">
      <c r="A68" s="5"/>
      <c r="B68" s="5"/>
      <c r="C68" s="5"/>
      <c r="D68" s="5"/>
      <c r="E68" s="5"/>
      <c r="F68" s="5"/>
      <c r="G68" s="5"/>
      <c r="H68" s="20"/>
      <c r="I68" s="20"/>
      <c r="J68" s="5"/>
    </row>
    <row r="69" spans="1:10" ht="12.75">
      <c r="A69" s="5"/>
      <c r="B69" s="5"/>
      <c r="C69" s="5"/>
      <c r="D69" s="5"/>
      <c r="E69" s="5"/>
      <c r="F69" s="5"/>
      <c r="G69" s="5"/>
      <c r="H69" s="20"/>
      <c r="I69" s="20"/>
      <c r="J69" s="5"/>
    </row>
    <row r="70" spans="1:10" ht="12.75">
      <c r="A70" s="5"/>
      <c r="B70" s="5"/>
      <c r="C70" s="5"/>
      <c r="D70" s="5"/>
      <c r="E70" s="5"/>
      <c r="F70" s="5"/>
      <c r="G70" s="5"/>
      <c r="H70" s="20"/>
      <c r="I70" s="20"/>
      <c r="J70" s="5"/>
    </row>
    <row r="71" spans="1:10" ht="12.75">
      <c r="A71" s="5"/>
      <c r="B71" s="5"/>
      <c r="C71" s="5"/>
      <c r="D71" s="5"/>
      <c r="E71" s="5"/>
      <c r="F71" s="5"/>
      <c r="G71" s="5"/>
      <c r="H71" s="20"/>
      <c r="I71" s="20"/>
      <c r="J71" s="5"/>
    </row>
    <row r="72" spans="1:10" ht="12.75">
      <c r="A72" s="5"/>
      <c r="B72" s="5"/>
      <c r="C72" s="5"/>
      <c r="D72" s="5"/>
      <c r="E72" s="5"/>
      <c r="F72" s="5"/>
      <c r="G72" s="5"/>
      <c r="H72" s="20"/>
      <c r="I72" s="20"/>
      <c r="J72" s="5"/>
    </row>
    <row r="73" spans="1:10" ht="12.75">
      <c r="A73" s="5"/>
      <c r="B73" s="5"/>
      <c r="C73" s="5"/>
      <c r="D73" s="5"/>
      <c r="E73" s="5"/>
      <c r="F73" s="5"/>
      <c r="G73" s="5"/>
      <c r="H73" s="20"/>
      <c r="I73" s="20"/>
      <c r="J73" s="5"/>
    </row>
    <row r="74" spans="1:10" ht="12.75">
      <c r="A74" s="5"/>
      <c r="B74" s="5"/>
      <c r="C74" s="5"/>
      <c r="D74" s="5"/>
      <c r="E74" s="5"/>
      <c r="F74" s="5"/>
      <c r="G74" s="5"/>
      <c r="H74" s="20"/>
      <c r="I74" s="20"/>
      <c r="J74" s="5"/>
    </row>
    <row r="75" spans="1:10" ht="12.75">
      <c r="A75" s="5"/>
      <c r="B75" s="5"/>
      <c r="C75" s="5"/>
      <c r="D75" s="5"/>
      <c r="E75" s="5"/>
      <c r="F75" s="5"/>
      <c r="G75" s="5"/>
      <c r="H75" s="20"/>
      <c r="I75" s="20"/>
      <c r="J75" s="5"/>
    </row>
    <row r="76" spans="1:10" ht="12.75">
      <c r="A76" s="5"/>
      <c r="B76" s="5"/>
      <c r="C76" s="5"/>
      <c r="D76" s="5"/>
      <c r="E76" s="5"/>
      <c r="F76" s="5"/>
      <c r="G76" s="5"/>
      <c r="H76" s="20"/>
      <c r="I76" s="20"/>
      <c r="J76" s="5"/>
    </row>
    <row r="77" spans="1:10" ht="12.75">
      <c r="A77" s="5"/>
      <c r="B77" s="5"/>
      <c r="C77" s="5"/>
      <c r="D77" s="5"/>
      <c r="E77" s="5"/>
      <c r="F77" s="5"/>
      <c r="G77" s="5"/>
      <c r="H77" s="20"/>
      <c r="I77" s="20"/>
      <c r="J77" s="5"/>
    </row>
    <row r="78" spans="1:10" ht="12.75">
      <c r="A78" s="5"/>
      <c r="B78" s="5"/>
      <c r="C78" s="5"/>
      <c r="D78" s="5"/>
      <c r="E78" s="5"/>
      <c r="F78" s="5"/>
      <c r="G78" s="5"/>
      <c r="H78" s="20"/>
      <c r="I78" s="20"/>
      <c r="J78" s="5"/>
    </row>
    <row r="79" spans="1:10" ht="12.75">
      <c r="A79" s="5"/>
      <c r="B79" s="5"/>
      <c r="C79" s="5"/>
      <c r="D79" s="5"/>
      <c r="E79" s="5"/>
      <c r="F79" s="5"/>
      <c r="G79" s="5"/>
      <c r="H79" s="20"/>
      <c r="I79" s="20"/>
      <c r="J79" s="5"/>
    </row>
    <row r="80" spans="1:10" ht="12.75">
      <c r="A80" s="5"/>
      <c r="B80" s="5"/>
      <c r="C80" s="5"/>
      <c r="D80" s="5"/>
      <c r="E80" s="5"/>
      <c r="F80" s="5"/>
      <c r="G80" s="5"/>
      <c r="H80" s="20"/>
      <c r="I80" s="20"/>
      <c r="J80" s="5"/>
    </row>
    <row r="81" spans="1:10" ht="12.75">
      <c r="A81" s="5"/>
      <c r="B81" s="5"/>
      <c r="C81" s="5"/>
      <c r="D81" s="5"/>
      <c r="E81" s="5"/>
      <c r="F81" s="5"/>
      <c r="G81" s="5"/>
      <c r="H81" s="20"/>
      <c r="I81" s="20"/>
      <c r="J81" s="5"/>
    </row>
    <row r="82" spans="1:10" ht="12.75">
      <c r="A82" s="5"/>
      <c r="B82" s="5"/>
      <c r="C82" s="5"/>
      <c r="D82" s="5"/>
      <c r="E82" s="5"/>
      <c r="F82" s="5"/>
      <c r="G82" s="5"/>
      <c r="H82" s="20"/>
      <c r="I82" s="20"/>
      <c r="J82" s="5"/>
    </row>
    <row r="83" spans="1:10" ht="12.75">
      <c r="A83" s="5"/>
      <c r="B83" s="5"/>
      <c r="C83" s="5"/>
      <c r="D83" s="5"/>
      <c r="E83" s="5"/>
      <c r="F83" s="5"/>
      <c r="G83" s="5"/>
      <c r="H83" s="20"/>
      <c r="I83" s="20"/>
      <c r="J83" s="5"/>
    </row>
    <row r="84" spans="1:10" ht="12.75">
      <c r="A84" s="5"/>
      <c r="B84" s="5"/>
      <c r="C84" s="5"/>
      <c r="D84" s="5"/>
      <c r="E84" s="5"/>
      <c r="F84" s="5"/>
      <c r="G84" s="5"/>
      <c r="H84" s="20"/>
      <c r="I84" s="20"/>
      <c r="J84" s="5"/>
    </row>
    <row r="85" spans="1:10" ht="12.75">
      <c r="A85" s="5"/>
      <c r="B85" s="5"/>
      <c r="C85" s="5"/>
      <c r="D85" s="5"/>
      <c r="E85" s="5"/>
      <c r="F85" s="5"/>
      <c r="G85" s="5"/>
      <c r="H85" s="20"/>
      <c r="I85" s="20"/>
      <c r="J85" s="5"/>
    </row>
    <row r="86" spans="1:10" ht="12.75">
      <c r="A86" s="5"/>
      <c r="B86" s="5"/>
      <c r="C86" s="5"/>
      <c r="D86" s="5"/>
      <c r="E86" s="5"/>
      <c r="F86" s="5"/>
      <c r="G86" s="5"/>
      <c r="H86" s="20"/>
      <c r="I86" s="20"/>
      <c r="J86" s="5"/>
    </row>
    <row r="87" spans="1:18" ht="12.75">
      <c r="A87" s="5"/>
      <c r="B87" s="5"/>
      <c r="C87" s="5"/>
      <c r="D87" s="5"/>
      <c r="E87" s="5"/>
      <c r="F87" s="5"/>
      <c r="G87" s="5"/>
      <c r="H87" s="20"/>
      <c r="I87" s="20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0"/>
      <c r="I88" s="20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0"/>
      <c r="I89" s="20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0"/>
      <c r="I90" s="20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0"/>
      <c r="I91" s="20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0"/>
      <c r="I92" s="20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0"/>
      <c r="I93" s="20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0"/>
      <c r="I94" s="20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0"/>
      <c r="I95" s="20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0"/>
      <c r="I96" s="20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0"/>
      <c r="I97" s="20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0"/>
      <c r="I98" s="20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0"/>
      <c r="I99" s="20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0"/>
      <c r="I100" s="20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0"/>
      <c r="I101" s="20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0"/>
      <c r="I102" s="20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0"/>
      <c r="I103" s="20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0"/>
      <c r="I104" s="20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0"/>
      <c r="I105" s="20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0"/>
      <c r="I106" s="2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0"/>
      <c r="I107" s="20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0"/>
      <c r="I108" s="20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0"/>
      <c r="I109" s="20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0"/>
      <c r="I110" s="20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0"/>
      <c r="I111" s="20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0"/>
      <c r="I112" s="20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0"/>
      <c r="I113" s="2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0"/>
      <c r="I114" s="20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0"/>
      <c r="I115" s="20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0"/>
      <c r="I116" s="20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0"/>
      <c r="I117" s="20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0"/>
      <c r="I118" s="20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0"/>
      <c r="I119" s="20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0"/>
      <c r="I120" s="20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0"/>
      <c r="I121" s="20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0"/>
      <c r="I122" s="20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0"/>
      <c r="I123" s="20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0"/>
      <c r="I124" s="20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0"/>
      <c r="I125" s="20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0"/>
      <c r="I126" s="20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0"/>
      <c r="I127" s="20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0"/>
      <c r="I128" s="20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0"/>
      <c r="I129" s="20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0"/>
      <c r="I130" s="20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0"/>
      <c r="I131" s="20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0"/>
      <c r="I132" s="20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0"/>
      <c r="I133" s="20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0"/>
      <c r="I134" s="20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0"/>
      <c r="I135" s="20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0"/>
      <c r="I136" s="20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0"/>
      <c r="I137" s="20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0"/>
      <c r="I138" s="20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0"/>
      <c r="I139" s="20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0"/>
      <c r="I140" s="20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0"/>
      <c r="I141" s="20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0"/>
      <c r="I142" s="20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0"/>
      <c r="I143" s="20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0"/>
      <c r="I144" s="20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0"/>
      <c r="I145" s="20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0"/>
      <c r="I146" s="20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0"/>
      <c r="I147" s="20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0"/>
      <c r="I148" s="20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0"/>
      <c r="I149" s="20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0"/>
      <c r="I150" s="20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0"/>
      <c r="I151" s="20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0"/>
      <c r="I152" s="20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0"/>
      <c r="I153" s="20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0"/>
      <c r="I154" s="20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0"/>
      <c r="I155" s="20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0"/>
      <c r="I156" s="20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0"/>
      <c r="I157" s="20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0"/>
      <c r="I158" s="20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0"/>
      <c r="I159" s="20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0"/>
      <c r="I160" s="20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0"/>
      <c r="I161" s="20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0"/>
      <c r="I162" s="20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0"/>
      <c r="I163" s="20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0"/>
      <c r="I164" s="20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0"/>
      <c r="I165" s="20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0"/>
      <c r="I166" s="20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0"/>
      <c r="I167" s="20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0"/>
      <c r="I168" s="20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0"/>
      <c r="I169" s="20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0"/>
      <c r="I170" s="20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0"/>
      <c r="I171" s="20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0"/>
      <c r="I172" s="20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0"/>
      <c r="I173" s="20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0"/>
      <c r="I174" s="20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0"/>
      <c r="I175" s="20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0"/>
      <c r="I176" s="20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0"/>
      <c r="I177" s="20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0"/>
      <c r="I178" s="20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0"/>
      <c r="I179" s="20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0"/>
      <c r="I180" s="20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0"/>
      <c r="I181" s="20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0"/>
      <c r="I182" s="20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0"/>
      <c r="I183" s="20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0"/>
      <c r="I184" s="20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0"/>
      <c r="I185" s="20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0"/>
      <c r="I186" s="20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0"/>
      <c r="I187" s="20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0"/>
      <c r="I188" s="20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0"/>
      <c r="I189" s="20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0"/>
      <c r="I190" s="20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0"/>
      <c r="I191" s="20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0"/>
      <c r="I192" s="20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0"/>
      <c r="I193" s="20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0"/>
      <c r="I194" s="20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0"/>
      <c r="I195" s="20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0"/>
      <c r="I196" s="20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0"/>
      <c r="I197" s="20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0"/>
      <c r="I198" s="20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0"/>
      <c r="I199" s="20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0"/>
      <c r="I200" s="20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0"/>
      <c r="I201" s="20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62"/>
      <c r="I202" s="62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2"/>
      <c r="I203" s="62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2"/>
      <c r="I204" s="62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</sheetData>
  <sheetProtection/>
  <printOptions/>
  <pageMargins left="0.7874015748031497" right="0.3937007874015748" top="0.5905511811023623" bottom="0.7874015748031497" header="0.31496062992125984" footer="0.5118110236220472"/>
  <pageSetup fitToHeight="0" horizontalDpi="600" verticalDpi="600" orientation="portrait" paperSize="9" scale="85" r:id="rId2"/>
  <headerFooter alignWithMargins="0">
    <oddFooter>&amp;C&amp;8-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Культура</cp:lastModifiedBy>
  <cp:lastPrinted>2020-03-23T07:24:38Z</cp:lastPrinted>
  <dcterms:created xsi:type="dcterms:W3CDTF">1999-06-18T11:49:53Z</dcterms:created>
  <dcterms:modified xsi:type="dcterms:W3CDTF">2020-04-28T07:12:06Z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